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характеристика МКД" sheetId="1" r:id="rId1"/>
    <sheet name="виды работ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13" i="2" l="1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2" i="2"/>
  <c r="C12" i="2"/>
  <c r="D11" i="2"/>
  <c r="C11" i="2" s="1"/>
  <c r="W10" i="2"/>
  <c r="D10" i="2"/>
  <c r="C10" i="2" s="1"/>
  <c r="W9" i="2"/>
  <c r="D9" i="2"/>
  <c r="C9" i="2" s="1"/>
  <c r="W8" i="2"/>
  <c r="D8" i="2"/>
  <c r="D13" i="2" s="1"/>
  <c r="A8" i="2"/>
  <c r="A9" i="2" s="1"/>
  <c r="A10" i="2" s="1"/>
  <c r="A11" i="2" s="1"/>
  <c r="A12" i="2" s="1"/>
  <c r="O14" i="1"/>
  <c r="N14" i="1"/>
  <c r="M14" i="1"/>
  <c r="Q14" i="1"/>
  <c r="K14" i="1"/>
  <c r="J14" i="1"/>
  <c r="I14" i="1"/>
  <c r="H14" i="1"/>
  <c r="P13" i="1"/>
  <c r="Q13" i="1"/>
  <c r="P12" i="1"/>
  <c r="Q12" i="1"/>
  <c r="P11" i="1"/>
  <c r="Q11" i="1"/>
  <c r="P10" i="1"/>
  <c r="Q10" i="1"/>
  <c r="P9" i="1"/>
  <c r="P14" i="1" s="1"/>
  <c r="Q9" i="1"/>
  <c r="A9" i="1"/>
  <c r="A10" i="1" s="1"/>
  <c r="A11" i="1" s="1"/>
  <c r="A12" i="1" s="1"/>
  <c r="A13" i="1" s="1"/>
  <c r="C8" i="2" l="1"/>
  <c r="C13" i="2" s="1"/>
</calcChain>
</file>

<file path=xl/sharedStrings.xml><?xml version="1.0" encoding="utf-8"?>
<sst xmlns="http://schemas.openxmlformats.org/spreadsheetml/2006/main" count="113" uniqueCount="62">
  <si>
    <t>№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</si>
  <si>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</si>
  <si>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</si>
  <si>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</si>
  <si>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</si>
  <si>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</si>
  <si>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</si>
  <si>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</si>
  <si>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</si>
  <si>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</si>
  <si>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</si>
  <si>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</si>
  <si>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</si>
  <si>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способ формирования фонда капитального ремонта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</si>
  <si>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</si>
  <si>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</si>
  <si>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</si>
  <si>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</si>
  <si>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федеральный бюджет</t>
  </si>
  <si>
    <t>областной бюджет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</si>
  <si>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</si>
  <si>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</si>
  <si>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</si>
  <si>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</si>
  <si>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</t>
  </si>
  <si>
    <t>руб./кв.м</t>
  </si>
  <si>
    <t>Дер. Валовщина, д. 1</t>
  </si>
  <si>
    <t>Кирпич</t>
  </si>
  <si>
    <t>30.12.2018</t>
  </si>
  <si>
    <t>РО</t>
  </si>
  <si>
    <t>Дер. Валовщина, д. 2</t>
  </si>
  <si>
    <t>Дер. Валовщина, д. 3</t>
  </si>
  <si>
    <t>С. Путилово, ул. Братьев Пожарских, д. 22</t>
  </si>
  <si>
    <t>С. Путилово, ул. Братьев Пожарских, д. 23</t>
  </si>
  <si>
    <t>Итого по муниципальному образованию</t>
  </si>
  <si>
    <t>х</t>
  </si>
  <si>
    <t>Краткосрочный план реализации в 2017 году Региональной программы капитального ремонта общего имущества в многоквартирных домах, расположенных на территории Ленинградской области</t>
  </si>
  <si>
    <t>I. Перечень многоквратирных домов, которые подлежат капитальному ремонту в 2017 году</t>
  </si>
  <si>
    <t>II. Реестр многоквартирных домов, которые подлежат капитальному ремонту в 2017 году</t>
  </si>
  <si>
    <t>№ п\п</t>
  </si>
  <si>
    <t>Стоимость капитального ремонта ВСЕГО</t>
  </si>
  <si>
    <t>Виды работ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</si>
  <si>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</si>
  <si>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</si>
  <si>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</si>
  <si>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</si>
  <si>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</si>
  <si>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</si>
  <si>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 фасадов</t>
  </si>
  <si>
    <t>Установка коллективных (общедомовых) ПУ и УУ</t>
  </si>
  <si>
    <t>Проектные работы</t>
  </si>
  <si>
    <t>Работы по предпроектной подготовке</t>
  </si>
  <si>
    <t>Всего работ по инженерным системам</t>
  </si>
  <si>
    <t>в том числе</t>
  </si>
  <si>
    <t>Ремонт сетей электроснабжения</t>
  </si>
  <si>
    <t>Ремонт сетей теплоснабжения</t>
  </si>
  <si>
    <t>Ремонт сетей холодного водоснабжения</t>
  </si>
  <si>
    <t>Ремонт сетей горячего водоснабжения</t>
  </si>
  <si>
    <t>Ремонт систем водоотведения</t>
  </si>
  <si>
    <t>ед.</t>
  </si>
  <si>
    <t>кв.м.</t>
  </si>
  <si>
    <t>куб.м.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</si>
</sst>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4" fillId="0" borderId="0" applyFont="0" applyFill="0" applyBorder="0" applyAlignment="0" applyProtection="0"/>
  </cellStyleXfs>
  <cellXfs count="5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/>
    </xf>
    <xf numFmtId="4" fontId="1" fillId="2" borderId="0" xfId="0" applyNumberFormat="1" applyFont="1" applyFill="1" applyAlignment="1">
      <alignment horizontal="right" vertical="center" inden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43" fontId="1" fillId="2" borderId="1" xfId="2" applyFont="1" applyFill="1" applyBorder="1" applyAlignment="1">
      <alignment horizontal="center"/>
    </xf>
    <xf numFmtId="4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left" vertical="center" wrapText="1"/>
    </xf>
    <xf numFmtId="0" fontId="1" fillId="2" borderId="1" xfId="1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/>
    </xf>
    <xf numFmtId="4" fontId="1" fillId="2" borderId="3" xfId="0" applyNumberFormat="1" applyFont="1" applyFill="1" applyBorder="1" applyAlignment="1">
      <alignment horizontal="left" vertical="center" wrapText="1"/>
    </xf>
    <xf numFmtId="4" fontId="1" fillId="2" borderId="5" xfId="0" applyNumberFormat="1" applyFont="1" applyFill="1" applyBorder="1" applyAlignment="1">
      <alignment horizontal="left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"/>
  <sheetViews>
    <sheetView topLeftCell="C1" workbookViewId="0">
      <selection activeCell="F30" sqref="F30"/>
    </sheetView>
  </sheetViews>
  <sheetFormatPr defaultRowHeight="15" x14ac:dyDescent="0.25"/>
  <cols>
    <col min="1" max="1" width="4.7109375" customWidth="1"/>
    <col min="2" max="2" width="24.7109375" customWidth="1"/>
    <col min="12" max="12" width="12.5703125" customWidth="1"/>
    <col min="16" max="16" width="12.5703125" customWidth="1"/>
    <col min="17" max="17" width="11.140625" customWidth="1"/>
  </cols>
  <sheetData>
    <row r="1" spans="1:20" x14ac:dyDescent="0.25">
      <c r="A1" s="17"/>
      <c r="B1" s="17"/>
      <c r="C1" s="18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15" customHeight="1" x14ac:dyDescent="0.25">
      <c r="A2" s="28" t="s">
        <v>36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1"/>
    </row>
    <row r="3" spans="1:20" ht="15" customHeight="1" x14ac:dyDescent="0.25">
      <c r="A3" s="1"/>
      <c r="B3" s="2"/>
      <c r="C3" s="1"/>
      <c r="D3" s="29" t="s">
        <v>37</v>
      </c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1"/>
      <c r="S3" s="1"/>
      <c r="T3" s="1"/>
    </row>
    <row r="4" spans="1:20" x14ac:dyDescent="0.25">
      <c r="A4" s="1"/>
      <c r="B4" s="2"/>
      <c r="C4" s="1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"/>
      <c r="S4" s="1"/>
      <c r="T4" s="1"/>
    </row>
    <row r="5" spans="1:20" ht="15" customHeight="1" x14ac:dyDescent="0.25">
      <c r="A5" s="30" t="s">
        <v>0</v>
      </c>
      <c r="B5" s="30" t="s">
        <v>1</v>
      </c>
      <c r="C5" s="31" t="s">
        <v>2</v>
      </c>
      <c r="D5" s="31"/>
      <c r="E5" s="32" t="s">
        <v>3</v>
      </c>
      <c r="F5" s="32" t="s">
        <v>4</v>
      </c>
      <c r="G5" s="32" t="s">
        <v>5</v>
      </c>
      <c r="H5" s="27" t="s">
        <v>6</v>
      </c>
      <c r="I5" s="30" t="s">
        <v>7</v>
      </c>
      <c r="J5" s="30"/>
      <c r="K5" s="27" t="s">
        <v>8</v>
      </c>
      <c r="L5" s="30" t="s">
        <v>9</v>
      </c>
      <c r="M5" s="30"/>
      <c r="N5" s="30"/>
      <c r="O5" s="30"/>
      <c r="P5" s="30"/>
      <c r="Q5" s="26" t="s">
        <v>10</v>
      </c>
      <c r="R5" s="26" t="s">
        <v>11</v>
      </c>
      <c r="S5" s="27" t="s">
        <v>12</v>
      </c>
      <c r="T5" s="27" t="s">
        <v>13</v>
      </c>
    </row>
    <row r="6" spans="1:20" ht="15" customHeight="1" x14ac:dyDescent="0.25">
      <c r="A6" s="30"/>
      <c r="B6" s="30"/>
      <c r="C6" s="27" t="s">
        <v>14</v>
      </c>
      <c r="D6" s="27" t="s">
        <v>15</v>
      </c>
      <c r="E6" s="32"/>
      <c r="F6" s="32"/>
      <c r="G6" s="32"/>
      <c r="H6" s="27"/>
      <c r="I6" s="27" t="s">
        <v>16</v>
      </c>
      <c r="J6" s="27" t="s">
        <v>17</v>
      </c>
      <c r="K6" s="27"/>
      <c r="L6" s="27" t="s">
        <v>16</v>
      </c>
      <c r="M6" s="4"/>
      <c r="N6" s="4"/>
      <c r="O6" s="5"/>
      <c r="P6" s="5"/>
      <c r="Q6" s="26"/>
      <c r="R6" s="26"/>
      <c r="S6" s="27"/>
      <c r="T6" s="27"/>
    </row>
    <row r="7" spans="1:20" ht="86.25" customHeight="1" x14ac:dyDescent="0.25">
      <c r="A7" s="30"/>
      <c r="B7" s="30"/>
      <c r="C7" s="27"/>
      <c r="D7" s="27"/>
      <c r="E7" s="32"/>
      <c r="F7" s="32"/>
      <c r="G7" s="32"/>
      <c r="H7" s="27"/>
      <c r="I7" s="27"/>
      <c r="J7" s="27"/>
      <c r="K7" s="27"/>
      <c r="L7" s="27"/>
      <c r="M7" s="4" t="s">
        <v>18</v>
      </c>
      <c r="N7" s="4" t="s">
        <v>19</v>
      </c>
      <c r="O7" s="4" t="s">
        <v>20</v>
      </c>
      <c r="P7" s="4" t="s">
        <v>21</v>
      </c>
      <c r="Q7" s="26"/>
      <c r="R7" s="26"/>
      <c r="S7" s="27"/>
      <c r="T7" s="27"/>
    </row>
    <row r="8" spans="1:20" x14ac:dyDescent="0.25">
      <c r="A8" s="30"/>
      <c r="B8" s="30"/>
      <c r="C8" s="27"/>
      <c r="D8" s="27"/>
      <c r="E8" s="32"/>
      <c r="F8" s="32"/>
      <c r="G8" s="32"/>
      <c r="H8" s="5" t="s">
        <v>22</v>
      </c>
      <c r="I8" s="5" t="s">
        <v>22</v>
      </c>
      <c r="J8" s="5" t="s">
        <v>22</v>
      </c>
      <c r="K8" s="5" t="s">
        <v>23</v>
      </c>
      <c r="L8" s="5" t="s">
        <v>24</v>
      </c>
      <c r="M8" s="5"/>
      <c r="N8" s="5"/>
      <c r="O8" s="5" t="s">
        <v>24</v>
      </c>
      <c r="P8" s="5" t="s">
        <v>24</v>
      </c>
      <c r="Q8" s="6" t="s">
        <v>25</v>
      </c>
      <c r="R8" s="6" t="s">
        <v>25</v>
      </c>
      <c r="S8" s="27"/>
      <c r="T8" s="27"/>
    </row>
    <row r="9" spans="1:20" ht="21.75" customHeight="1" x14ac:dyDescent="0.25">
      <c r="A9" s="8">
        <f>A6+1</f>
        <v>1</v>
      </c>
      <c r="B9" s="14" t="s">
        <v>26</v>
      </c>
      <c r="C9" s="5">
        <v>1968</v>
      </c>
      <c r="D9" s="7"/>
      <c r="E9" s="5" t="s">
        <v>27</v>
      </c>
      <c r="F9" s="7">
        <v>2</v>
      </c>
      <c r="G9" s="7">
        <v>2</v>
      </c>
      <c r="H9" s="9">
        <v>525.4</v>
      </c>
      <c r="I9" s="9">
        <v>297.39999999999998</v>
      </c>
      <c r="J9" s="9">
        <v>248.7</v>
      </c>
      <c r="K9" s="9">
        <v>33</v>
      </c>
      <c r="L9" s="9">
        <v>407326</v>
      </c>
      <c r="M9" s="9">
        <v>0</v>
      </c>
      <c r="N9" s="9">
        <v>0</v>
      </c>
      <c r="O9" s="9">
        <v>0</v>
      </c>
      <c r="P9" s="9">
        <f>L9</f>
        <v>407326</v>
      </c>
      <c r="Q9" s="9">
        <f t="shared" ref="Q9:Q14" si="0">L9/H9</f>
        <v>775.26836695850784</v>
      </c>
      <c r="R9" s="9">
        <v>42000</v>
      </c>
      <c r="S9" s="10" t="s">
        <v>28</v>
      </c>
      <c r="T9" s="5" t="s">
        <v>29</v>
      </c>
    </row>
    <row r="10" spans="1:20" ht="21" customHeight="1" x14ac:dyDescent="0.25">
      <c r="A10" s="8">
        <f>A9+1</f>
        <v>2</v>
      </c>
      <c r="B10" s="14" t="s">
        <v>30</v>
      </c>
      <c r="C10" s="5">
        <v>1971</v>
      </c>
      <c r="D10" s="7"/>
      <c r="E10" s="5" t="s">
        <v>27</v>
      </c>
      <c r="F10" s="7">
        <v>2</v>
      </c>
      <c r="G10" s="7">
        <v>2</v>
      </c>
      <c r="H10" s="9">
        <v>531.1</v>
      </c>
      <c r="I10" s="9">
        <v>302.3</v>
      </c>
      <c r="J10" s="9">
        <v>157.5</v>
      </c>
      <c r="K10" s="9">
        <v>34</v>
      </c>
      <c r="L10" s="9">
        <v>407326</v>
      </c>
      <c r="M10" s="9">
        <v>0</v>
      </c>
      <c r="N10" s="9">
        <v>0</v>
      </c>
      <c r="O10" s="9">
        <v>0</v>
      </c>
      <c r="P10" s="9">
        <f>L10</f>
        <v>407326</v>
      </c>
      <c r="Q10" s="9">
        <f t="shared" si="0"/>
        <v>766.9478440971568</v>
      </c>
      <c r="R10" s="9">
        <v>42000</v>
      </c>
      <c r="S10" s="10" t="s">
        <v>28</v>
      </c>
      <c r="T10" s="5" t="s">
        <v>29</v>
      </c>
    </row>
    <row r="11" spans="1:20" ht="21.75" customHeight="1" x14ac:dyDescent="0.25">
      <c r="A11" s="8">
        <f>A10+1</f>
        <v>3</v>
      </c>
      <c r="B11" s="14" t="s">
        <v>31</v>
      </c>
      <c r="C11" s="5">
        <v>1968</v>
      </c>
      <c r="D11" s="7"/>
      <c r="E11" s="5" t="s">
        <v>27</v>
      </c>
      <c r="F11" s="7">
        <v>2</v>
      </c>
      <c r="G11" s="7">
        <v>2</v>
      </c>
      <c r="H11" s="9">
        <v>525.4</v>
      </c>
      <c r="I11" s="9">
        <v>297.39999999999998</v>
      </c>
      <c r="J11" s="9">
        <v>260.8</v>
      </c>
      <c r="K11" s="9">
        <v>34</v>
      </c>
      <c r="L11" s="9">
        <v>407326</v>
      </c>
      <c r="M11" s="9">
        <v>0</v>
      </c>
      <c r="N11" s="9">
        <v>0</v>
      </c>
      <c r="O11" s="9">
        <v>0</v>
      </c>
      <c r="P11" s="9">
        <f>L11</f>
        <v>407326</v>
      </c>
      <c r="Q11" s="9">
        <f t="shared" si="0"/>
        <v>775.26836695850784</v>
      </c>
      <c r="R11" s="9">
        <v>42000</v>
      </c>
      <c r="S11" s="10" t="s">
        <v>28</v>
      </c>
      <c r="T11" s="5" t="s">
        <v>29</v>
      </c>
    </row>
    <row r="12" spans="1:20" ht="25.5" x14ac:dyDescent="0.25">
      <c r="A12" s="8">
        <f>A11+1</f>
        <v>4</v>
      </c>
      <c r="B12" s="16" t="s">
        <v>32</v>
      </c>
      <c r="C12" s="11">
        <v>1976</v>
      </c>
      <c r="D12" s="7"/>
      <c r="E12" s="5" t="s">
        <v>27</v>
      </c>
      <c r="F12" s="7">
        <v>4</v>
      </c>
      <c r="G12" s="8">
        <v>4</v>
      </c>
      <c r="H12" s="9">
        <v>3606.85</v>
      </c>
      <c r="I12" s="9">
        <v>2563.25</v>
      </c>
      <c r="J12" s="9">
        <v>1959.8</v>
      </c>
      <c r="K12" s="9">
        <v>139</v>
      </c>
      <c r="L12" s="9">
        <v>1935325</v>
      </c>
      <c r="M12" s="12">
        <v>0</v>
      </c>
      <c r="N12" s="12">
        <v>0</v>
      </c>
      <c r="O12" s="12">
        <v>0</v>
      </c>
      <c r="P12" s="12">
        <f>L12</f>
        <v>1935325</v>
      </c>
      <c r="Q12" s="12">
        <f t="shared" si="0"/>
        <v>536.56930562679349</v>
      </c>
      <c r="R12" s="9">
        <v>42000</v>
      </c>
      <c r="S12" s="10" t="s">
        <v>28</v>
      </c>
      <c r="T12" s="5" t="s">
        <v>29</v>
      </c>
    </row>
    <row r="13" spans="1:20" ht="25.5" x14ac:dyDescent="0.25">
      <c r="A13" s="8">
        <f>A12+1</f>
        <v>5</v>
      </c>
      <c r="B13" s="16" t="s">
        <v>33</v>
      </c>
      <c r="C13" s="5">
        <v>1976</v>
      </c>
      <c r="D13" s="5"/>
      <c r="E13" s="5" t="s">
        <v>27</v>
      </c>
      <c r="F13" s="13">
        <v>4</v>
      </c>
      <c r="G13" s="13">
        <v>4</v>
      </c>
      <c r="H13" s="12">
        <v>3463.77</v>
      </c>
      <c r="I13" s="12">
        <v>2559.66</v>
      </c>
      <c r="J13" s="12">
        <v>2028.53</v>
      </c>
      <c r="K13" s="13">
        <v>175</v>
      </c>
      <c r="L13" s="9">
        <v>254897</v>
      </c>
      <c r="M13" s="12">
        <v>0</v>
      </c>
      <c r="N13" s="12">
        <v>0</v>
      </c>
      <c r="O13" s="12">
        <v>0</v>
      </c>
      <c r="P13" s="12">
        <f>L13</f>
        <v>254897</v>
      </c>
      <c r="Q13" s="12">
        <f t="shared" si="0"/>
        <v>73.589470432505621</v>
      </c>
      <c r="R13" s="9">
        <v>42000</v>
      </c>
      <c r="S13" s="10" t="s">
        <v>28</v>
      </c>
      <c r="T13" s="5" t="s">
        <v>29</v>
      </c>
    </row>
    <row r="14" spans="1:20" ht="27.75" customHeight="1" x14ac:dyDescent="0.25">
      <c r="A14" s="25" t="s">
        <v>34</v>
      </c>
      <c r="B14" s="25"/>
      <c r="C14" s="12" t="s">
        <v>35</v>
      </c>
      <c r="D14" s="12" t="s">
        <v>35</v>
      </c>
      <c r="E14" s="12" t="s">
        <v>35</v>
      </c>
      <c r="F14" s="12" t="s">
        <v>35</v>
      </c>
      <c r="G14" s="12" t="s">
        <v>35</v>
      </c>
      <c r="H14" s="9">
        <f>SUM(H9:H13)</f>
        <v>8652.52</v>
      </c>
      <c r="I14" s="9">
        <f t="shared" ref="I14:P14" si="1">SUM(I9:I13)</f>
        <v>6020.01</v>
      </c>
      <c r="J14" s="9">
        <f t="shared" si="1"/>
        <v>4655.33</v>
      </c>
      <c r="K14" s="9">
        <f t="shared" si="1"/>
        <v>415</v>
      </c>
      <c r="L14" s="9">
        <v>3412200</v>
      </c>
      <c r="M14" s="9">
        <f t="shared" si="1"/>
        <v>0</v>
      </c>
      <c r="N14" s="9">
        <f t="shared" si="1"/>
        <v>0</v>
      </c>
      <c r="O14" s="9">
        <f t="shared" si="1"/>
        <v>0</v>
      </c>
      <c r="P14" s="9">
        <f t="shared" si="1"/>
        <v>3412200</v>
      </c>
      <c r="Q14" s="9">
        <f t="shared" si="0"/>
        <v>394.35910000785896</v>
      </c>
      <c r="R14" s="15" t="s">
        <v>35</v>
      </c>
      <c r="S14" s="15" t="s">
        <v>35</v>
      </c>
      <c r="T14" s="15" t="s">
        <v>35</v>
      </c>
    </row>
  </sheetData>
  <mergeCells count="22">
    <mergeCell ref="A2:S2"/>
    <mergeCell ref="D3:Q3"/>
    <mergeCell ref="A5:A8"/>
    <mergeCell ref="B5:B8"/>
    <mergeCell ref="C5:D5"/>
    <mergeCell ref="E5:E8"/>
    <mergeCell ref="F5:F8"/>
    <mergeCell ref="G5:G8"/>
    <mergeCell ref="H5:H7"/>
    <mergeCell ref="I5:J5"/>
    <mergeCell ref="K5:K7"/>
    <mergeCell ref="L5:P5"/>
    <mergeCell ref="A14:B14"/>
    <mergeCell ref="Q5:Q7"/>
    <mergeCell ref="R5:R7"/>
    <mergeCell ref="S5:S8"/>
    <mergeCell ref="T5:T8"/>
    <mergeCell ref="C6:C8"/>
    <mergeCell ref="D6:D8"/>
    <mergeCell ref="I6:I7"/>
    <mergeCell ref="J6:J7"/>
    <mergeCell ref="L6:L7"/>
  </mergeCells>
  <pageMargins left="0.7" right="0.7" top="0.75" bottom="0.75" header="0.3" footer="0.3"/>
  <pageSetup paperSize="9" scale="64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"/>
  <sheetViews>
    <sheetView tabSelected="1" topLeftCell="G1" workbookViewId="0">
      <selection activeCell="A13" sqref="A13:B13"/>
    </sheetView>
  </sheetViews>
  <sheetFormatPr defaultRowHeight="15" x14ac:dyDescent="0.25"/>
  <cols>
    <col min="1" max="1" width="6.5703125" customWidth="1"/>
    <col min="2" max="2" width="20.7109375" customWidth="1"/>
    <col min="3" max="3" width="13.140625" customWidth="1"/>
    <col min="13" max="13" width="12.140625" customWidth="1"/>
    <col min="23" max="23" width="12.5703125" customWidth="1"/>
  </cols>
  <sheetData>
    <row r="1" spans="1:24" x14ac:dyDescent="0.25">
      <c r="A1" s="47" t="s">
        <v>38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</row>
    <row r="2" spans="1:24" x14ac:dyDescent="0.25">
      <c r="A2" s="19"/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</row>
    <row r="3" spans="1:24" x14ac:dyDescent="0.25">
      <c r="A3" s="41" t="s">
        <v>39</v>
      </c>
      <c r="B3" s="41" t="s">
        <v>1</v>
      </c>
      <c r="C3" s="41" t="s">
        <v>40</v>
      </c>
      <c r="D3" s="48" t="s">
        <v>41</v>
      </c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50"/>
    </row>
    <row r="4" spans="1:24" x14ac:dyDescent="0.25">
      <c r="A4" s="42"/>
      <c r="B4" s="42"/>
      <c r="C4" s="42"/>
      <c r="D4" s="44" t="s">
        <v>42</v>
      </c>
      <c r="E4" s="45"/>
      <c r="F4" s="45"/>
      <c r="G4" s="45"/>
      <c r="H4" s="45"/>
      <c r="I4" s="46"/>
      <c r="J4" s="35" t="s">
        <v>43</v>
      </c>
      <c r="K4" s="36"/>
      <c r="L4" s="35" t="s">
        <v>44</v>
      </c>
      <c r="M4" s="36"/>
      <c r="N4" s="35" t="s">
        <v>45</v>
      </c>
      <c r="O4" s="36"/>
      <c r="P4" s="35" t="s">
        <v>46</v>
      </c>
      <c r="Q4" s="36"/>
      <c r="R4" s="35" t="s">
        <v>47</v>
      </c>
      <c r="S4" s="36"/>
      <c r="T4" s="35" t="s">
        <v>48</v>
      </c>
      <c r="U4" s="36"/>
      <c r="V4" s="41" t="s">
        <v>49</v>
      </c>
      <c r="W4" s="41" t="s">
        <v>50</v>
      </c>
      <c r="X4" s="41" t="s">
        <v>51</v>
      </c>
    </row>
    <row r="5" spans="1:24" x14ac:dyDescent="0.25">
      <c r="A5" s="42"/>
      <c r="B5" s="42"/>
      <c r="C5" s="42"/>
      <c r="D5" s="41" t="s">
        <v>52</v>
      </c>
      <c r="E5" s="44" t="s">
        <v>53</v>
      </c>
      <c r="F5" s="45"/>
      <c r="G5" s="45"/>
      <c r="H5" s="45"/>
      <c r="I5" s="46"/>
      <c r="J5" s="37"/>
      <c r="K5" s="38"/>
      <c r="L5" s="37"/>
      <c r="M5" s="38"/>
      <c r="N5" s="37"/>
      <c r="O5" s="38"/>
      <c r="P5" s="37"/>
      <c r="Q5" s="38"/>
      <c r="R5" s="37"/>
      <c r="S5" s="38"/>
      <c r="T5" s="37"/>
      <c r="U5" s="38"/>
      <c r="V5" s="42"/>
      <c r="W5" s="42"/>
      <c r="X5" s="42"/>
    </row>
    <row r="6" spans="1:24" ht="63.75" x14ac:dyDescent="0.25">
      <c r="A6" s="42"/>
      <c r="B6" s="42"/>
      <c r="C6" s="43"/>
      <c r="D6" s="43"/>
      <c r="E6" s="21" t="s">
        <v>54</v>
      </c>
      <c r="F6" s="21" t="s">
        <v>55</v>
      </c>
      <c r="G6" s="21" t="s">
        <v>56</v>
      </c>
      <c r="H6" s="21" t="s">
        <v>57</v>
      </c>
      <c r="I6" s="21" t="s">
        <v>58</v>
      </c>
      <c r="J6" s="39"/>
      <c r="K6" s="40"/>
      <c r="L6" s="39"/>
      <c r="M6" s="40"/>
      <c r="N6" s="39"/>
      <c r="O6" s="40"/>
      <c r="P6" s="39"/>
      <c r="Q6" s="40"/>
      <c r="R6" s="39"/>
      <c r="S6" s="40"/>
      <c r="T6" s="39"/>
      <c r="U6" s="40"/>
      <c r="V6" s="43"/>
      <c r="W6" s="43"/>
      <c r="X6" s="43"/>
    </row>
    <row r="7" spans="1:24" x14ac:dyDescent="0.25">
      <c r="A7" s="43"/>
      <c r="B7" s="43"/>
      <c r="C7" s="21" t="s">
        <v>24</v>
      </c>
      <c r="D7" s="21" t="s">
        <v>24</v>
      </c>
      <c r="E7" s="21" t="s">
        <v>24</v>
      </c>
      <c r="F7" s="21" t="s">
        <v>24</v>
      </c>
      <c r="G7" s="21" t="s">
        <v>24</v>
      </c>
      <c r="H7" s="21" t="s">
        <v>24</v>
      </c>
      <c r="I7" s="21" t="s">
        <v>24</v>
      </c>
      <c r="J7" s="21" t="s">
        <v>59</v>
      </c>
      <c r="K7" s="21" t="s">
        <v>24</v>
      </c>
      <c r="L7" s="21" t="s">
        <v>60</v>
      </c>
      <c r="M7" s="21" t="s">
        <v>24</v>
      </c>
      <c r="N7" s="21" t="s">
        <v>60</v>
      </c>
      <c r="O7" s="21" t="s">
        <v>24</v>
      </c>
      <c r="P7" s="21" t="s">
        <v>60</v>
      </c>
      <c r="Q7" s="21" t="s">
        <v>24</v>
      </c>
      <c r="R7" s="21" t="s">
        <v>61</v>
      </c>
      <c r="S7" s="21" t="s">
        <v>24</v>
      </c>
      <c r="T7" s="21" t="s">
        <v>60</v>
      </c>
      <c r="U7" s="21" t="s">
        <v>24</v>
      </c>
      <c r="V7" s="21" t="s">
        <v>24</v>
      </c>
      <c r="W7" s="21" t="s">
        <v>24</v>
      </c>
      <c r="X7" s="21" t="s">
        <v>24</v>
      </c>
    </row>
    <row r="8" spans="1:24" x14ac:dyDescent="0.25">
      <c r="A8" s="13">
        <f>A5+1</f>
        <v>1</v>
      </c>
      <c r="B8" s="22" t="s">
        <v>26</v>
      </c>
      <c r="C8" s="9">
        <f>D8+K8+M8+O8+Q8+S8+U8+V8+W8+X8</f>
        <v>407326</v>
      </c>
      <c r="D8" s="12">
        <f>E8+F8+G8+H8+I8</f>
        <v>0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>
        <f>131317+276009</f>
        <v>407326</v>
      </c>
      <c r="X8" s="9"/>
    </row>
    <row r="9" spans="1:24" x14ac:dyDescent="0.25">
      <c r="A9" s="13">
        <f>A8+1</f>
        <v>2</v>
      </c>
      <c r="B9" s="22" t="s">
        <v>30</v>
      </c>
      <c r="C9" s="9">
        <f>D9+K9+M9+O9+Q9+S9+U9+V9+W9+X9</f>
        <v>407326</v>
      </c>
      <c r="D9" s="12">
        <f>E9+F9+G9+H9+I9</f>
        <v>0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>
        <f>131317+276009</f>
        <v>407326</v>
      </c>
      <c r="X9" s="9"/>
    </row>
    <row r="10" spans="1:24" x14ac:dyDescent="0.25">
      <c r="A10" s="13">
        <f>A9+1</f>
        <v>3</v>
      </c>
      <c r="B10" s="22" t="s">
        <v>31</v>
      </c>
      <c r="C10" s="9">
        <f>D10+K10+M10+O10+Q10+S10+U10+V10+W10+X10</f>
        <v>407326</v>
      </c>
      <c r="D10" s="12">
        <f>E10+F10+G10+H10+I10</f>
        <v>0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>
        <f>131317+276009</f>
        <v>407326</v>
      </c>
      <c r="X10" s="9"/>
    </row>
    <row r="11" spans="1:24" ht="25.5" x14ac:dyDescent="0.25">
      <c r="A11" s="13">
        <f>A10+1</f>
        <v>4</v>
      </c>
      <c r="B11" s="14" t="s">
        <v>32</v>
      </c>
      <c r="C11" s="9">
        <f>D11+K11+M11+O11+Q11+S11+U11+V11+W11+X11</f>
        <v>1935325</v>
      </c>
      <c r="D11" s="9">
        <f>E11+F11+G11+H11+I11</f>
        <v>0</v>
      </c>
      <c r="E11" s="9"/>
      <c r="F11" s="9"/>
      <c r="G11" s="9"/>
      <c r="H11" s="9"/>
      <c r="I11" s="9"/>
      <c r="J11" s="9"/>
      <c r="K11" s="9"/>
      <c r="L11" s="9">
        <v>1124</v>
      </c>
      <c r="M11" s="9">
        <v>1680428</v>
      </c>
      <c r="N11" s="9"/>
      <c r="O11" s="9"/>
      <c r="P11" s="9"/>
      <c r="Q11" s="9"/>
      <c r="R11" s="9"/>
      <c r="S11" s="9"/>
      <c r="T11" s="9"/>
      <c r="U11" s="9"/>
      <c r="V11" s="23"/>
      <c r="W11" s="9">
        <v>254897</v>
      </c>
      <c r="X11" s="24"/>
    </row>
    <row r="12" spans="1:24" ht="25.5" x14ac:dyDescent="0.25">
      <c r="A12" s="13">
        <f>A11+1</f>
        <v>5</v>
      </c>
      <c r="B12" s="14" t="s">
        <v>33</v>
      </c>
      <c r="C12" s="9">
        <f>D12+K12+M12+O12+Q12+S12+U12+V12+W12+X12</f>
        <v>254897</v>
      </c>
      <c r="D12" s="12">
        <f>E12+F12+G12+H12+I12</f>
        <v>0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23"/>
      <c r="W12" s="9">
        <v>254897</v>
      </c>
      <c r="X12" s="24"/>
    </row>
    <row r="13" spans="1:24" ht="38.25" customHeight="1" x14ac:dyDescent="0.25">
      <c r="A13" s="33" t="s">
        <v>34</v>
      </c>
      <c r="B13" s="34"/>
      <c r="C13" s="9">
        <f>SUM(C8:C12)</f>
        <v>3412200</v>
      </c>
      <c r="D13" s="9">
        <f t="shared" ref="D13:X13" si="0">SUM(D8:D12)</f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  <c r="L13" s="9">
        <f t="shared" si="0"/>
        <v>1124</v>
      </c>
      <c r="M13" s="9">
        <f t="shared" si="0"/>
        <v>1680428</v>
      </c>
      <c r="N13" s="9">
        <f t="shared" si="0"/>
        <v>0</v>
      </c>
      <c r="O13" s="9">
        <f t="shared" si="0"/>
        <v>0</v>
      </c>
      <c r="P13" s="9">
        <f t="shared" si="0"/>
        <v>0</v>
      </c>
      <c r="Q13" s="9">
        <f t="shared" si="0"/>
        <v>0</v>
      </c>
      <c r="R13" s="9">
        <f t="shared" si="0"/>
        <v>0</v>
      </c>
      <c r="S13" s="9">
        <f t="shared" si="0"/>
        <v>0</v>
      </c>
      <c r="T13" s="9">
        <f t="shared" si="0"/>
        <v>0</v>
      </c>
      <c r="U13" s="9">
        <f t="shared" si="0"/>
        <v>0</v>
      </c>
      <c r="V13" s="9">
        <f t="shared" si="0"/>
        <v>0</v>
      </c>
      <c r="W13" s="9">
        <f>SUM(W8:W12)</f>
        <v>1731772</v>
      </c>
      <c r="X13" s="9">
        <f t="shared" si="0"/>
        <v>0</v>
      </c>
    </row>
  </sheetData>
  <mergeCells count="18">
    <mergeCell ref="X4:X6"/>
    <mergeCell ref="D5:D6"/>
    <mergeCell ref="E5:I5"/>
    <mergeCell ref="A1:X1"/>
    <mergeCell ref="A3:A7"/>
    <mergeCell ref="B3:B7"/>
    <mergeCell ref="C3:C6"/>
    <mergeCell ref="D3:X3"/>
    <mergeCell ref="D4:I4"/>
    <mergeCell ref="J4:K6"/>
    <mergeCell ref="L4:M6"/>
    <mergeCell ref="N4:O6"/>
    <mergeCell ref="P4:Q6"/>
    <mergeCell ref="A13:B13"/>
    <mergeCell ref="R4:S6"/>
    <mergeCell ref="T4:U6"/>
    <mergeCell ref="V4:V6"/>
    <mergeCell ref="W4:W6"/>
  </mergeCells>
  <pageMargins left="0.25" right="0.25" top="0.75" bottom="0.75" header="0.3" footer="0.3"/>
  <pageSetup paperSize="9" scale="5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характеристика МКД</vt:lpstr>
      <vt:lpstr>виды работ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2017-06-14T07:42:56Z</dcterms:modified>
</cp:coreProperties>
</file>