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9035" windowHeight="11985" activeTab="0"/>
  </bookViews>
  <sheets>
    <sheet name="стр.1_32" sheetId="1" r:id="rId1"/>
  </sheets>
  <definedNames>
    <definedName name="_xlnm.Print_Titles" localSheetId="0">'стр.1_32'!$16:$19</definedName>
  </definedNames>
  <calcPr fullCalcOnLoad="1"/>
</workbook>
</file>

<file path=xl/sharedStrings.xml><?xml version="1.0" encoding="utf-8"?>
<sst xmlns="http://schemas.openxmlformats.org/spreadsheetml/2006/main" count="910" uniqueCount="378">
  <si>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</si>
  <si>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</si>
  <si>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</si>
  <si>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</si>
  <si>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</si>
  <si>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</si>
  <si>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</si>
  <si>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</si>
  <si>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</si>
  <si>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</si>
  <si>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7300</t>
  </si>
  <si>
    <t>7301</t>
  </si>
  <si>
    <t>7302</t>
  </si>
  <si>
    <t>7400</t>
  </si>
  <si>
    <t>7401</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</si>
  <si>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</si>
  <si>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</si>
  <si>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7500</t>
  </si>
  <si>
    <t>7501</t>
  </si>
  <si>
    <t>7502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</si>
  <si>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</si>
  <si>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7600</t>
  </si>
  <si>
    <t>7601</t>
  </si>
  <si>
    <t>7.4.1. за счет субвенций, предоставленных из
федерального бюджета или бюджета субъекта Российской Федерации, всего</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</si>
  <si>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</si>
  <si>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7700</t>
  </si>
  <si>
    <t>7.5.1. по предоставлению субсидий в бюджет субъекта Российской Федерации - города федерального значения, всего</t>
  </si>
  <si>
    <t>7701</t>
  </si>
  <si>
    <t>7.5.2. по предоставлению иных межбюджетных трансфертов в бюджет субъекта Российской Федерации - города федерального значения, всего</t>
  </si>
  <si>
    <t>7702</t>
  </si>
  <si>
    <t>7703</t>
  </si>
  <si>
    <t>Итого расходных обязательств муниципальных образований</t>
  </si>
  <si>
    <t>8000</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</si>
  <si>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</si>
  <si>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</si>
  <si>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</si>
  <si>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</si>
  <si>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</si>
  <si>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</si>
  <si>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</si>
  <si>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</si>
  <si>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</si>
  <si>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</si>
  <si>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</si>
  <si>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</si>
  <si>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</si>
  <si>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</si>
  <si>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</si>
  <si>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</si>
  <si>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</si>
  <si>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</si>
  <si>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</si>
  <si>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</si>
  <si>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</si>
  <si>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Исполнитель</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</si>
  <si>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</si>
  <si>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</si>
  <si>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</si>
  <si>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</si>
  <si>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</si>
  <si>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</si>
  <si>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</si>
  <si>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</si>
  <si>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</si>
  <si>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</si>
  <si>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</si>
  <si>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</si>
  <si>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</si>
  <si>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</si>
  <si>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</si>
  <si>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</si>
  <si>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</si>
  <si>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</si>
  <si>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</si>
  <si>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</si>
  <si>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</si>
  <si>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</si>
  <si>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</si>
  <si>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</si>
  <si>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</si>
  <si>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</si>
  <si>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</si>
  <si>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</si>
  <si>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</si>
  <si>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</si>
  <si>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</si>
  <si>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</si>
  <si>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</si>
  <si>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</si>
  <si>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</si>
  <si>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</si>
  <si>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</si>
  <si>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</si>
  <si>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</si>
  <si>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</si>
  <si>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</si>
  <si>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</si>
  <si>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</si>
  <si>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</si>
  <si>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</si>
  <si>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</si>
  <si>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</si>
  <si>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</si>
  <si>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</si>
  <si>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</si>
  <si>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6300</t>
  </si>
  <si>
    <t>6301</t>
  </si>
  <si>
    <t>6400</t>
  </si>
  <si>
    <t>6401</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</si>
  <si>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</si>
  <si>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6500</t>
  </si>
  <si>
    <t>6501</t>
  </si>
  <si>
    <t>6502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</si>
  <si>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</si>
  <si>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6.4.1. за счет субвенций, предоставленных из
федерального бюджета или бюджета субъекта Российской Федерации, всего</t>
  </si>
  <si>
    <t>6.4.2. за счет собственных доходов и источников финансирования дефицита бюджета внутригородского района, всего</t>
  </si>
  <si>
    <t>6600</t>
  </si>
  <si>
    <t>6601</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</si>
  <si>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</si>
  <si>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</si>
  <si>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</si>
  <si>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</si>
  <si>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</si>
  <si>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</si>
  <si>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</si>
  <si>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7000</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</si>
  <si>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</si>
  <si>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7001</t>
  </si>
  <si>
    <t>7002</t>
  </si>
  <si>
    <t>наимено-вание,
номер
и дата</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</si>
  <si>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</si>
  <si>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</si>
  <si>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r>
      <t>отчетный 20</t>
    </r>
    <r>
      <rPr>
        <u val="single"/>
        <sz val="8"/>
        <rFont val="Times New Roman"/>
        <family val="1"/>
      </rPr>
      <t>15</t>
    </r>
    <r>
      <rPr>
        <sz val="8"/>
        <rFont val="Times New Roman"/>
        <family val="1"/>
      </rPr>
      <t xml:space="preserve"> г</t>
    </r>
  </si>
  <si>
    <r>
      <t xml:space="preserve">20 </t>
    </r>
    <r>
      <rPr>
        <u val="single"/>
        <sz val="8"/>
        <rFont val="Times New Roman"/>
        <family val="1"/>
      </rPr>
      <t>16</t>
    </r>
    <r>
      <rPr>
        <sz val="8"/>
        <rFont val="Times New Roman"/>
        <family val="1"/>
      </rPr>
      <t xml:space="preserve"> г</t>
    </r>
  </si>
  <si>
    <r>
      <t xml:space="preserve">20 </t>
    </r>
    <r>
      <rPr>
        <u val="single"/>
        <sz val="8"/>
        <rFont val="Times New Roman"/>
        <family val="1"/>
      </rPr>
      <t>17</t>
    </r>
    <r>
      <rPr>
        <sz val="8"/>
        <rFont val="Times New Roman"/>
        <family val="1"/>
      </rPr>
      <t xml:space="preserve"> г</t>
    </r>
  </si>
  <si>
    <r>
      <t xml:space="preserve">20 </t>
    </r>
    <r>
      <rPr>
        <u val="single"/>
        <sz val="8"/>
        <rFont val="Times New Roman"/>
        <family val="1"/>
      </rPr>
      <t>18</t>
    </r>
    <r>
      <rPr>
        <sz val="8"/>
        <rFont val="Times New Roman"/>
        <family val="1"/>
      </rPr>
      <t xml:space="preserve"> г</t>
    </r>
  </si>
  <si>
    <r>
      <t xml:space="preserve">20 </t>
    </r>
    <r>
      <rPr>
        <u val="single"/>
        <sz val="8"/>
        <rFont val="Times New Roman"/>
        <family val="1"/>
      </rPr>
      <t>19</t>
    </r>
    <r>
      <rPr>
        <sz val="8"/>
        <rFont val="Times New Roman"/>
        <family val="1"/>
      </rPr>
      <t xml:space="preserve"> г</t>
    </r>
  </si>
  <si>
    <t>муниципальных образований</t>
  </si>
  <si>
    <t>01</t>
  </si>
  <si>
    <t>06</t>
  </si>
  <si>
    <t>13</t>
  </si>
  <si>
    <t>5004</t>
  </si>
  <si>
    <t>04</t>
  </si>
  <si>
    <t>08</t>
  </si>
  <si>
    <t>5007</t>
  </si>
  <si>
    <t>07</t>
  </si>
  <si>
    <t>09</t>
  </si>
  <si>
    <t>03</t>
  </si>
  <si>
    <t>5017</t>
  </si>
  <si>
    <t>5008</t>
  </si>
  <si>
    <t>5.2.1.Функционирование органов местного самоуправления</t>
  </si>
  <si>
    <t>02</t>
  </si>
  <si>
    <t>5.4.1.3. на осуществление воинского учета на территориях, на которых отсутствуют структурные подразделения военных комиссариатов</t>
  </si>
  <si>
    <t>5504</t>
  </si>
  <si>
    <t>5541</t>
  </si>
  <si>
    <t>5.4.1.40. на определение перечня должностных лиц,уполномоченных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</si>
  <si>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5.1.3 владение, пользование и распоряжение имуществом, находящимся в муниципальной собственности сельского поселения </t>
  </si>
  <si>
    <t xml:space="preserve">5.1.6. создание условий для организации досуга и обеспечения жителей сельского  поселения услугами организаций культуры </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</si>
  <si>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</si>
  <si>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 xml:space="preserve">5.1.16.Обеспечение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</si>
  <si>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5.1.4.обеспечение первичных мер пожарной безопасности в границах населенных пунктов селького поселения</t>
  </si>
  <si>
    <t>10</t>
  </si>
  <si>
    <t xml:space="preserve">5.1.9. утверждение правил благоустройства территории селького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благоустроиства территории сельского поселения (включася освещение улиц, озеленение территории, установка указателей с наименоваениями улиц и номерами домов, размещение и содержание малых архитектурных форм)  </t>
  </si>
  <si>
    <t>05</t>
  </si>
  <si>
    <t>5.1.14. организация в границах сельского поселения электро-, тепло-, газо- иводоснабжения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</si>
  <si>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</si>
  <si>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5010</t>
  </si>
  <si>
    <t xml:space="preserve">5.1.15.дорожная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</si>
  <si>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5.1.18. участие в профилактике терроризма и экстремизма, а также в минимизации и (или) ликвидации последствий проявления терроризма и экстремизма в граицах сельского поселения</t>
  </si>
  <si>
    <t>14</t>
  </si>
  <si>
    <t>12</t>
  </si>
  <si>
    <t>5.1.25.участие в организации деятельности по сбору ( в том числе раздельному сбору) и транспортированию твердых бытовых коммунальных отходов</t>
  </si>
  <si>
    <t>5019</t>
  </si>
  <si>
    <t>5.2.13.учреждение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</si>
  <si>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</si>
  <si>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помещений в которых составляют муниципальный жилой фонд в границах муниципального образования, организация и проведение иных мероприятий, предусмотренных законодательством  об энергосбереженнн и о повышении энергенической эффективности</t>
  </si>
  <si>
    <t>5116</t>
  </si>
  <si>
    <t>110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</si>
  <si>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</si>
  <si>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по организации и осуществлению мероприятий по ГО и ЧС </t>
  </si>
  <si>
    <t xml:space="preserve">Осуществление полномочий поселений по муниципальному жилищному контролю </t>
  </si>
  <si>
    <t xml:space="preserve">Осуществление части полномочий поселений по формированию, утверждению, исполнению и контролю за исполнением бюджета </t>
  </si>
  <si>
    <t xml:space="preserve">Осуществление части полномочий поселений по владению, пользованию и распоряжению имуществом </t>
  </si>
  <si>
    <t>Осуществление части полномочий поселений по организации и осуществлению мероприятий по ГО и ЧС (по созданию, содержанию и организации деятельности аварийно-спасательных служб)  поселение</t>
  </si>
  <si>
    <t xml:space="preserve">Осуществление части полномочий поселений по обеспечению условий для развития физической культуры и массового спорта </t>
  </si>
  <si>
    <t>Осуществление части полномочий поселений по созданию условий для организации досуга и обеспечения жителей поселения услугами организации культуры</t>
  </si>
  <si>
    <t>5.1.38. осуществление мер по противодействию коррупции в границах сельского поселения</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</si>
  <si>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</si>
  <si>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5804</t>
  </si>
  <si>
    <t>5807</t>
  </si>
  <si>
    <t>5808</t>
  </si>
  <si>
    <t>11</t>
  </si>
  <si>
    <t>5081,9</t>
  </si>
  <si>
    <t>40</t>
  </si>
  <si>
    <t>335,6</t>
  </si>
  <si>
    <t>14,0</t>
  </si>
  <si>
    <t>Федеральный закон от 02-03-2007 №25-ФЗ "О муниципальной службе в Российской Федерации"</t>
  </si>
  <si>
    <t>ст. 34</t>
  </si>
  <si>
    <t>01-06-2007 - не установлен</t>
  </si>
  <si>
    <t>Закон Ленинградской области от 11-03-2008 №14-оз "О правовом регулировании муниципальной службы в Ленинградской области"</t>
  </si>
  <si>
    <t>ст. 11</t>
  </si>
  <si>
    <t>19-04-2008 - не установлен</t>
  </si>
  <si>
    <t>1)Решение совета депутатов МО Путиловское сельское поселение МО КМР ЛО от 31.10.2008г №31 "О перечне должностей МО Путиловское сельское поселение МО КМР ЛО и оплате труда работников администрации МО Путиловское сельское поселение МО КМР ЛО"( с изменениями и дополнениями)</t>
  </si>
  <si>
    <t>п. 1,2</t>
  </si>
  <si>
    <t xml:space="preserve">1)с О1.01.2009 -не установлен </t>
  </si>
  <si>
    <t xml:space="preserve">2) Решение совета депутатов МО Путиловское сельское поселение МО КМР ЛО от 18.12.2007 № 41 "О порядке назначения и выплаты пенсии за выслугу лет лицам, замещающим должности муниципальной службы МО Путиловское сельское поселение МО КМР ЛО и доплаты к пенсии лицам, замещавшим выборные муниципальные должности в органах местного самоуправления и выборные должности в органах государственной власти и управления Союза ССр и РСФСР на территории Путиловского сельского Совета народных депутатов Кировского района ЛО"                                            </t>
  </si>
  <si>
    <t xml:space="preserve">2)с 18.12.2007-не установлено </t>
  </si>
  <si>
    <t>3)Решение совета депутатов МО Путиловское сельское поселение МО КМР ЛО от 06.08.2013 г №29 "Об установлении ежемесячной надбавки к должностному окладу в соответствии с присвоенным классным чином муниципальному служащему администрации МО Путиловское сельское поселение МО КМР ЛО" ( с изменениями и дополнениями)</t>
  </si>
  <si>
    <t>3)15.09.2009 -не установлено</t>
  </si>
  <si>
    <t xml:space="preserve"> Постановление Правительства Ленинградской области от 17-03-2015 №70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2015 год"</t>
  </si>
  <si>
    <t>Федеральный закон от 27-12-1991 №2124-1 "О средствах массовой информации"</t>
  </si>
  <si>
    <t>ст. 38</t>
  </si>
  <si>
    <t>08-02-1992 - не установлен</t>
  </si>
  <si>
    <t xml:space="preserve">Решение совета депутатов от  16.05.06 №51 "Об определении официального печатного издания"
</t>
  </si>
  <si>
    <t>1) с 16.05.06 -   не установлен</t>
  </si>
  <si>
    <t>Федеральный закон от 06-10-2003 №131-ФЗ "Об общих принципах организации местного самоуправления в Российской Федерации"</t>
  </si>
  <si>
    <t>ст. 14</t>
  </si>
  <si>
    <t>06-10-2003 - не установлен</t>
  </si>
  <si>
    <t xml:space="preserve"> 1)Постановление главы администрации МО Путиловское сельское поселение МО КМР ЛО от 16.01.2006 №4 "Об утверждении положения о порядке расходования средств резервного фонда администрации МО Путиловское сельское поселение МО КМР ЛО"(с изменениями от 10.08.2010г № 133)</t>
  </si>
  <si>
    <t xml:space="preserve">   </t>
  </si>
  <si>
    <t>2)16.01.2006-не установлен</t>
  </si>
  <si>
    <t xml:space="preserve">1 )Решение совета депутатов МО Путиловское сельское поселение МО КМР ЛОот27.12.2005 № 31 "Об утверждении Положения об муниципальной долговой книги МО Путиловское сельское поселение МО КМР ЛО"               </t>
  </si>
  <si>
    <t xml:space="preserve">1)01.01.2006-не  установлен  </t>
  </si>
  <si>
    <t xml:space="preserve">2)Решение СД МО Путиловское СП МО КМР Л О от 16.10.2007 г № 25 "Об утверждении Положения о казне муниципального образования Путиловское сельское поселение муниципального образования Кировский муниципальный район Ленинградской области" </t>
  </si>
  <si>
    <t>2)01.11.2007-не установлен</t>
  </si>
  <si>
    <t>Федеральный закон от 21-12-1994 №69-ФЗ "О пожарной безопасности"</t>
  </si>
  <si>
    <t>ст. 19</t>
  </si>
  <si>
    <t>05-01-1995 - не установлен</t>
  </si>
  <si>
    <t>Закон Ленинградской области от 25-12-2006 №169-оз "О пожарной безопасности Ленинградской области"</t>
  </si>
  <si>
    <t>ст. 8-1</t>
  </si>
  <si>
    <t>08-01-2007 - не установлен</t>
  </si>
  <si>
    <t>Федеральный закон от 06.10.2003 № 131-ФЗ "Об общих принципах организации местного самоуправления в Российской Федерации"</t>
  </si>
  <si>
    <t>Ст.14,ч.1, п.12</t>
  </si>
  <si>
    <t>06.10.2003 - не установ</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</si>
  <si>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</si>
  <si>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</si>
  <si>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</si>
  <si>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Постановление Правительства Ленинградской области от 24.07.2012 № 232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</si>
  <si>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Ст.в целом</t>
  </si>
  <si>
    <t>30.08.2012 - не установ</t>
  </si>
  <si>
    <t>Федеральный закон от 09.10.1992 № 3612-1 "Основы законодательства Российской Федерации о культуре"</t>
  </si>
  <si>
    <t>Ст.40</t>
  </si>
  <si>
    <t>17.11.1992 - не установ</t>
  </si>
  <si>
    <t>5002</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</si>
  <si>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</si>
  <si>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Ст.14, ч.1, п.3</t>
  </si>
  <si>
    <t>Федеральный закон от 24.07.2007 № 221-ФЗ "О государственном кадастре недвижимости"</t>
  </si>
  <si>
    <t>30.07.2007 - не установ</t>
  </si>
  <si>
    <t>Постановление Ленинградской области от 18.03.2015 № 71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t>
  </si>
  <si>
    <t>23.03.2015 - не установ</t>
  </si>
  <si>
    <t>5005</t>
  </si>
  <si>
    <t>Ст.14,ч.1, п.14</t>
  </si>
  <si>
    <t xml:space="preserve">Ст.14,ч.1,п.19 </t>
  </si>
  <si>
    <t xml:space="preserve">2) 01.01.2013- не установлен   </t>
  </si>
  <si>
    <t>1)Решение совета депутатов от  28,12.12 №47 "Об утверждении Правил блогоустройства,содержания и обеспечения санитарного состояния территории МО Путиловского сельского поселения МО КМР ЛО"</t>
  </si>
  <si>
    <t xml:space="preserve">2)Постановление администрации МО Путиловское СП МО КМР ЛО от 23.06.2006 г №14 "Об утверждении Порядка взаимодействия распорядителей средств бюджета муниципального образования Путиловское сельское поселение муниципального образования Кировский муниципальный район ленинградской области , энергоснабжающих организаций по осуществлению контроля за объемами и своевременной оплатой  потребления тепловой, электрической энергии, газа, холодной воды и канализационных стоков" </t>
  </si>
  <si>
    <t>2)23.03.2006- не установлен</t>
  </si>
  <si>
    <t>3)Решение СД МО Путиловское сельское поселение КМР ЛО от 16.02.2012г № 3 "Об утверждении Положения о газофикации индивидуальных жилых домов в населенных пунктах МО Путиловское сельское поселение"</t>
  </si>
  <si>
    <t xml:space="preserve"> 3)16.02.2012 -не установлен</t>
  </si>
  <si>
    <t>Ст.14, ч.3</t>
  </si>
  <si>
    <t>Постановление Правительства Ленинградской области от 17.09.2012 № 294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проведение непредвиденных работ и других неотложных мероприятий, направленных на обеспечение устойчивого функционирования объектов жилищно-коммунального хозяйства Ленинградской области"</t>
  </si>
  <si>
    <t>25.10.2012 - не установ</t>
  </si>
  <si>
    <t>Постановление Правительства Ленинградской области от 26.05.2014 №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"Энергетика Ленинградской области на 2014-2029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</si>
  <si>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02.06.2014 - не установ</t>
  </si>
  <si>
    <t>Федеральный закон от 07.12.2011 № 416-ФЗ "О водоснабжении и водоотведении"</t>
  </si>
  <si>
    <t>Ст.6</t>
  </si>
  <si>
    <t>08.12.2011 - не установ</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</si>
  <si>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</si>
  <si>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29.05.2015 - не установ</t>
  </si>
  <si>
    <t>Федеральный закон от 30.12.2004 № 210-ФЗ "Об основах регулирования тарифов организаций коммунального комплекса"</t>
  </si>
  <si>
    <t>Ст.5</t>
  </si>
  <si>
    <t>01.01.2006 - не установ</t>
  </si>
  <si>
    <t>Постановление Правительства Ленинградской области от 30.09.2014 №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на 2014-2016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</si>
  <si>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30.09.2014 - не установ</t>
  </si>
  <si>
    <t>Федеральный закон от 27.07.2010 № 190-ФЗ "О теплоснабжении"</t>
  </si>
  <si>
    <t>30.07.2010 - не установ</t>
  </si>
  <si>
    <t xml:space="preserve">Постановление Правительства РФ от 22.12.2010 № 1092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</si>
  <si>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24.01.2011 - не установ</t>
  </si>
  <si>
    <t>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</si>
  <si>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</si>
  <si>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</si>
  <si>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t>
  </si>
  <si>
    <t>12.11.2007 - не установ</t>
  </si>
  <si>
    <t>1 )Решение совета депутатов от  11,04.06 №43 "О правилах блогоустройства,содержания и обеспечения санитарного состояния территории МО Путиловского сельского поселения МО КМР
ЛО"</t>
  </si>
  <si>
    <t>2)Решение соведа депутатов МО Путиловское СП МО КМР ЛО от 17.02.2014 г №4 "О дорожном фонде МО Путиловское сельское поселение" (с изменениями)</t>
  </si>
  <si>
    <t xml:space="preserve">1)21.04.06-не установлен    </t>
  </si>
  <si>
    <t xml:space="preserve">2) с 01.01.2014 г- не установлен </t>
  </si>
  <si>
    <t>Федеральный закон от 29.12.2004 № 188-ФЗ "Жилищный кодекс"</t>
  </si>
  <si>
    <t>Ст.14</t>
  </si>
  <si>
    <t>01.03.2005 - не установ</t>
  </si>
  <si>
    <t>Решение СД от 16.02.2012г № 3 "Об утверждении Положения о газофикации индивидуальных жилых домов в населенных пунктах МО Путиловское сельское поселение"</t>
  </si>
  <si>
    <t xml:space="preserve"> 16.02.2012г -                не установлено</t>
  </si>
  <si>
    <t>Распоряжение Правительства Ленинградской области от 31.01.2007 № 30-р "О мерах по противодействию терроризму на территории Ленинградской области"</t>
  </si>
  <si>
    <t>14.02.2007 - не установ</t>
  </si>
  <si>
    <t>Федеральный закон от 10.01.2002 № 7-ФЗ "Об охране окружающей среды"</t>
  </si>
  <si>
    <t>Ст.7</t>
  </si>
  <si>
    <t>12.01.2002 - не установ</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</si>
  <si>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</si>
  <si>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</si>
  <si>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5039</t>
  </si>
  <si>
    <t>Ст.14, ч.1, п.23</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</si>
  <si>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</si>
  <si>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</si>
  <si>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</si>
  <si>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</si>
  <si>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</si>
  <si>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</si>
  <si>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 xml:space="preserve"> П.6</t>
  </si>
  <si>
    <t>23.07.2007 - не установ</t>
  </si>
  <si>
    <t>Федеральный закон от 25.12.2008 № 273-ФЗ "О противодействии коррупции"</t>
  </si>
  <si>
    <t>Ст.5,6</t>
  </si>
  <si>
    <t>29.12.2008 - не установ</t>
  </si>
  <si>
    <t>01.01.2015 - 31.12.2015</t>
  </si>
  <si>
    <t>Постановление администрации МО Путиловское сельское поселение от 16.12.2014г.№ 215 "О принятии муниципальной программы "Энергосбережение и повышение энергетической эффективности на территории МО Путиловское сельское посение на 2015-2020гг"</t>
  </si>
  <si>
    <t>2015-2020 гг</t>
  </si>
  <si>
    <t xml:space="preserve"> 1)Постановление главы администрации МО Путиловское сельское поселение МО КМР ЛО от 03.11.2015г №303 "Об утверждении положения "Об организации и осуществлении первичного воинского учета граждан на территории администрации МО Путиловское сельское поселение МО КМР ЛО"</t>
  </si>
  <si>
    <t>2)03.11.2015-не установлен</t>
  </si>
  <si>
    <t xml:space="preserve"> 1)Постановление главы администрации МО Путиловское сельское поселение МО КМР ЛО от 26.07.2013г №91 "Об утверждении перечня должностных лиц, уполномоченных составлять протоколы об административных правонарушениях на территории администрации МО Путиловское сельское поселение МО КМР ЛО"</t>
  </si>
  <si>
    <t>2)29.07.2013-не установлен</t>
  </si>
  <si>
    <t>1)Решение совета депутатов МО Путиловское сельское поселение МО КМР ЛО от 16.07.2011г №19 "Об утверждении Положения о порядке проведения антикоррупционной экспертизы нормативно правовых актов и проектов нормативных правовых актов органов местного самоуправления МО Путиловское сельское поселение"( с изменениями и дополнениями)</t>
  </si>
  <si>
    <t xml:space="preserve"> 1)Постановление главы администрации МО Путиловское сельское поселение МО КМР ЛО от 11.03.2015 №59 "О Почетной грамоте и Благодарности  администрации МО Путиловское сельское поселение МО КМР ЛО"</t>
  </si>
  <si>
    <t>2)11.03.2015-не установлен</t>
  </si>
  <si>
    <t>Соглашение о передаче полномочий по содержанию автомобильных дорог общего пользования местного значения Кировского муниципального района Ленинградской области</t>
  </si>
  <si>
    <t>01.01.2016- 31.12.2016</t>
  </si>
  <si>
    <t>Соглашение о передаче полномочий между администрацией муниципального образования Путиловское сельское поселение муниципального образования Кировский муниципальный район Ленинградской области м администрацией Кировского муниципального районаЛенинградской области</t>
  </si>
  <si>
    <t>01.01.2016 - 31.12.2016</t>
  </si>
  <si>
    <t>Ст.19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</si>
  <si>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</si>
  <si>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</si>
  <si>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</si>
  <si>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Федеральный закон от 26.02.1997 № 31-ФЗ "О мобилизационной подготовке и мобилизации  в Российской Федерации"</t>
  </si>
  <si>
    <t>05.03.1997 -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</si>
  <si>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</si>
  <si>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 xml:space="preserve"> П.4</t>
  </si>
  <si>
    <t>08.05.2006 - не установ</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</si>
  <si>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</si>
  <si>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</si>
  <si>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</si>
  <si>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Ст.15, ч.4; ст.65, ч.4</t>
  </si>
  <si>
    <t>5821</t>
  </si>
  <si>
    <t>5827</t>
  </si>
  <si>
    <t>5830</t>
  </si>
  <si>
    <t>5841</t>
  </si>
  <si>
    <t>Соглашение о передаче контрольно-счетной комиссии совета депутатов  Кировского муниципального района Ленинградской области полномочий контрольно-счетного органа  муниципального образования Путиловское сельское поселение муниципального образования Кировский муниципальный район Ленинградской области по осушествлению внешнего муниципального финансового контроля</t>
  </si>
  <si>
    <t>МО Путиловское сельское поселение</t>
  </si>
  <si>
    <t xml:space="preserve">Решение совета депутатов МО Путиловское сельское поселение МО КМР ЛО от 24.03.2009 г №12 "О старостах населенных пунктах  МО Путиловское сельское поселение МО КМР ЛО" </t>
  </si>
  <si>
    <t>01.04.2009 -не установлено</t>
  </si>
  <si>
    <t xml:space="preserve">Решение совета депутатов МО Путиловское сельское поселение МО КМР ЛО от 18.12.2007 г №41 "О порядке назначения и выплаты пенсии за выслугу лет лицам, замещавшим должности муниципальной службы МО Путиловское сельское поселение МО КМР ЛО и доплаты к пенсияи лицам , замещавшим выборные муниципальные должности в органах местного самоуправления и выборные должности в органах государственной власти и управления Союза ССР и РСФСР на территории Путиловского сельского Совета  народных депутатов Кировского района Ленинградской области" </t>
  </si>
  <si>
    <t>18.12.2007 -не установлено</t>
  </si>
  <si>
    <t>Постановление администрации от 03.05.2012 г № 84 "Об утверждении Положения об организации и порядке обучения населения мерам пожарной безопасности на территории МО Путиловское сельское поселение МО КМР ЛО"</t>
  </si>
  <si>
    <t>1)03.05.2012-не установлен</t>
  </si>
  <si>
    <t xml:space="preserve">1)Постановление администрации МО Путиловское сельское поселение МО КМР ЛО от 27.04.2015 № 114 "Об утверждении Положения  об организации и ведении  гражданской обороне  МО Путиловскос сельское поселение МОКМРЛО"  </t>
  </si>
  <si>
    <t xml:space="preserve">1)27.04.2015-не установлен </t>
  </si>
  <si>
    <t xml:space="preserve">1)16.07.2011 -не установлен </t>
  </si>
  <si>
    <t>5117</t>
  </si>
  <si>
    <t xml:space="preserve">5.1.17.осуществлении части полномочий  по решению вопросов местного значения муниципального района за счет межбюджетных трансфертов, предоставляемых из бюджетов муниципального района в бюджет сельского поселения в соответствии с заключенным соглашением, всего  </t>
  </si>
  <si>
    <t>5817</t>
  </si>
  <si>
    <t xml:space="preserve">Соглашение о выполнении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 </t>
  </si>
  <si>
    <t xml:space="preserve">1)Распоряжение администрации МО Путиловское сельское поселение от 18.09.2013г  № 45 "Об утверждении плана мероприятий ("Дорожная карта") направленная на повышение эффективности сферы культуры и совершенствование оплаты труда работников МО Путиловское сельское поселение МО КМР ЛО"
 2)Постановление администрации от 27.06. 2014 года № 101 "О согласовании целевых показателей эффективности деятельности и критерии оценки эффективности работы работников муниципального бюджетного учреждения «СДК с.Путилово».                   3)Решение СД от 11.12.2012 № 43 "Об утверждении Положения о платных услугах, предоставляемых муниципальным бюджетным учреждением "Сельский Дом культуры села Путилово"                           4) Постановление администрации МО Путиловское сельское поселение от 20.11. 2015 года  № 325 "Об утверждении формы муниципального задания на оказание муниципальных услуг(работ)  муниципальными учреждениями МО  Путиловское сельское поселение"                 5)Решение СД от 28.06.2011 № 12 "Об утверждении Порядка по оплате труда муниципальных бюджетных учреждений и муниципальных казенных учреждений МО Путиловское сельское поселение МО КМР ЛО"                                               6)Постановление администрации МО Путиловское сельское поселение от 28.12.2010 № 221 "О порядке формирования муниципального задания в отношении муниципальных бюджетных учреждений МО Путилоское сельское поселение МО КМР ЛО и финансовое обеспечение выполнения муниципального задания"                                                          </t>
  </si>
  <si>
    <t xml:space="preserve">1) с 2012г - не установлен                                                                                                                               2)01.01.2014 - не установлен 3)11.12.2012г- не установлено  4)с 01.01.2016 по 31.12.2018    5)01.09.2011 - не установлено  6)01.07.2012 - не установлено </t>
  </si>
  <si>
    <t>23.05.2006г - не установлено</t>
  </si>
  <si>
    <t>Распоряжение администрации МО Путиловское сельское поселение от 23.05.2006г № 22 "О создании антитеррористической группы (совещание) по обеспечению защищеннности объектов социальной значимости на территории муниципаального образования Путиловское сельское поселение"(с изменениями и дополнениями)</t>
  </si>
  <si>
    <t>на  2017 -2019 годы</t>
  </si>
  <si>
    <t xml:space="preserve">1) Постановление администрации МО Путиловское сельское поселение от 03.11.2013г №193"Об утверждении муниципальной   программы «Развитие  культуры и массового спорта на территории МО Путиловское сельское поселение»
</t>
  </si>
  <si>
    <t xml:space="preserve"> РЕЕСТР РАСХОДНЫХ ОБЯЗАТЕЛЬСТВ  ПУТИЛОВСКОГО СЕЛЬСКОГО ПОСЕЛЕНИЯ  </t>
  </si>
  <si>
    <t>Приложение 1</t>
  </si>
  <si>
    <t>к Порядку представления реестров</t>
  </si>
  <si>
    <t>расходных обязательств  Путиловского</t>
  </si>
  <si>
    <t>сельского поселения</t>
  </si>
  <si>
    <t>утвержденному постановлением</t>
  </si>
  <si>
    <t>администрации МО Путиловское</t>
  </si>
  <si>
    <t>сельское поселение</t>
  </si>
  <si>
    <t>Глава администрации</t>
  </si>
  <si>
    <t>В.И.Егорихин</t>
  </si>
  <si>
    <t>Начальник сектора ЭФУиО</t>
  </si>
  <si>
    <t>Т.М.Мишкина</t>
  </si>
  <si>
    <t>20.05.2016г</t>
  </si>
  <si>
    <t>от 16.12.2014 N 218(с изменениями)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</si>
</sst>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s>
  <fonts count="5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u val="single"/>
      <sz val="8"/>
      <name val="Times New Roman"/>
      <family val="1"/>
    </font>
    <font>
      <b/>
      <sz val="8"/>
      <name val="Times New Roman"/>
      <family val="1"/>
    </font>
    <font>
      <sz val="9"/>
      <color indexed="8"/>
      <name val="Arial Narrow"/>
      <family val="2"/>
    </font>
    <font>
      <sz val="11"/>
      <name val="Calibri"/>
      <family val="2"/>
    </font>
    <font>
      <sz val="8"/>
      <color indexed="8"/>
      <name val="Times New Roman"/>
      <family val="1"/>
    </font>
    <font>
      <sz val="9"/>
      <color indexed="8"/>
      <name val="Times New Roman"/>
      <family val="1"/>
    </font>
    <font>
      <sz val="11"/>
      <color indexed="8"/>
      <name val="Times New Roman"/>
      <family val="2"/>
    </font>
    <font>
      <sz val="11"/>
      <color indexed="9"/>
      <name val="Times New Roman"/>
      <family val="2"/>
    </font>
    <font>
      <sz val="11"/>
      <color indexed="8"/>
      <name val="Calibri"/>
      <family val="2"/>
    </font>
    <font>
      <sz val="11"/>
      <color indexed="62"/>
      <name val="Times New Roman"/>
      <family val="2"/>
    </font>
    <font>
      <b/>
      <sz val="11"/>
      <color indexed="63"/>
      <name val="Times New Roman"/>
      <family val="2"/>
    </font>
    <font>
      <b/>
      <sz val="11"/>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000000"/>
      <name val="Calibri"/>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8"/>
      <color rgb="FF000000"/>
      <name val="Times New Roman"/>
      <family val="1"/>
    </font>
    <font>
      <sz val="9"/>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5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horizontal="left"/>
    </xf>
    <xf numFmtId="0" fontId="4" fillId="0" borderId="10" xfId="0" applyFont="1" applyBorder="1" applyAlignment="1">
      <alignment horizontal="center"/>
    </xf>
    <xf numFmtId="0" fontId="7" fillId="0" borderId="11" xfId="0" applyFont="1" applyBorder="1" applyAlignment="1">
      <alignment horizontal="center" vertical="top"/>
    </xf>
    <xf numFmtId="0" fontId="6" fillId="0" borderId="0" xfId="0" applyFont="1" applyAlignment="1">
      <alignment horizontal="right"/>
    </xf>
    <xf numFmtId="0" fontId="2" fillId="0" borderId="12" xfId="0" applyFont="1" applyBorder="1" applyAlignment="1">
      <alignment horizontal="center" vertical="top"/>
    </xf>
    <xf numFmtId="0" fontId="9" fillId="0" borderId="0" xfId="0" applyFont="1" applyAlignment="1">
      <alignment/>
    </xf>
    <xf numFmtId="49" fontId="2" fillId="0" borderId="12" xfId="0" applyNumberFormat="1" applyFont="1" applyBorder="1" applyAlignment="1">
      <alignment horizontal="center" vertical="center"/>
    </xf>
    <xf numFmtId="164" fontId="2"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9" fillId="0" borderId="12" xfId="0" applyFont="1" applyBorder="1" applyAlignment="1">
      <alignment horizontal="left" vertical="center" wrapText="1"/>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wrapText="1"/>
    </xf>
    <xf numFmtId="164" fontId="9" fillId="0" borderId="12" xfId="0" applyNumberFormat="1" applyFont="1" applyBorder="1" applyAlignment="1">
      <alignment horizontal="center" vertical="center"/>
    </xf>
    <xf numFmtId="0" fontId="2" fillId="0" borderId="12" xfId="0" applyFont="1" applyBorder="1" applyAlignment="1">
      <alignment horizontal="center" vertical="top" wrapText="1"/>
    </xf>
    <xf numFmtId="0" fontId="2" fillId="0" borderId="12" xfId="0" applyFont="1" applyBorder="1" applyAlignment="1">
      <alignment horizontal="center" vertical="center"/>
    </xf>
    <xf numFmtId="0" fontId="2" fillId="0" borderId="12" xfId="0" applyFont="1" applyBorder="1" applyAlignment="1">
      <alignment horizontal="right"/>
    </xf>
    <xf numFmtId="0" fontId="2" fillId="0" borderId="12" xfId="0" applyFont="1" applyBorder="1" applyAlignment="1">
      <alignment/>
    </xf>
    <xf numFmtId="49" fontId="2" fillId="0" borderId="12" xfId="0" applyNumberFormat="1" applyFont="1" applyBorder="1" applyAlignment="1">
      <alignment horizontal="left" vertical="center" wrapText="1"/>
    </xf>
    <xf numFmtId="0" fontId="2" fillId="0" borderId="12" xfId="0" applyFont="1" applyBorder="1" applyAlignment="1">
      <alignment wrapText="1"/>
    </xf>
    <xf numFmtId="0" fontId="10" fillId="0" borderId="12" xfId="54" applyFont="1" applyBorder="1" applyAlignment="1" applyProtection="1">
      <alignment vertical="top" wrapText="1" readingOrder="1"/>
      <protection locked="0"/>
    </xf>
    <xf numFmtId="0" fontId="9" fillId="0" borderId="12" xfId="0" applyFont="1" applyBorder="1" applyAlignment="1">
      <alignment/>
    </xf>
    <xf numFmtId="0" fontId="11" fillId="0" borderId="12" xfId="33" applyNumberFormat="1" applyFont="1" applyFill="1" applyBorder="1" applyAlignment="1">
      <alignment vertical="top" wrapText="1"/>
      <protection/>
    </xf>
    <xf numFmtId="0" fontId="2" fillId="0" borderId="13" xfId="0" applyFont="1" applyBorder="1" applyAlignment="1">
      <alignment wrapText="1"/>
    </xf>
    <xf numFmtId="0" fontId="12" fillId="0" borderId="12" xfId="54" applyFont="1" applyBorder="1" applyAlignment="1" applyProtection="1">
      <alignment vertical="top" wrapText="1" readingOrder="1"/>
      <protection locked="0"/>
    </xf>
    <xf numFmtId="49" fontId="2" fillId="33" borderId="12" xfId="0" applyNumberFormat="1" applyFont="1" applyFill="1" applyBorder="1" applyAlignment="1">
      <alignment horizontal="center" vertical="center"/>
    </xf>
    <xf numFmtId="0" fontId="2" fillId="33" borderId="0" xfId="0" applyFont="1" applyFill="1" applyAlignment="1">
      <alignment/>
    </xf>
    <xf numFmtId="49" fontId="2" fillId="0" borderId="13" xfId="0" applyNumberFormat="1" applyFont="1" applyBorder="1" applyAlignment="1">
      <alignment horizontal="center" vertical="center"/>
    </xf>
    <xf numFmtId="0" fontId="2" fillId="0" borderId="13" xfId="0" applyFont="1" applyBorder="1" applyAlignment="1">
      <alignment horizontal="left" vertical="center" wrapText="1"/>
    </xf>
    <xf numFmtId="0" fontId="0" fillId="0" borderId="14" xfId="0" applyBorder="1" applyAlignment="1">
      <alignment vertical="top" wrapText="1" readingOrder="1"/>
    </xf>
    <xf numFmtId="0" fontId="0" fillId="0" borderId="14" xfId="0" applyBorder="1" applyAlignment="1">
      <alignment vertical="top" wrapText="1"/>
    </xf>
    <xf numFmtId="0" fontId="0" fillId="0" borderId="15" xfId="0" applyBorder="1" applyAlignment="1">
      <alignment vertical="top" wrapText="1"/>
    </xf>
    <xf numFmtId="0" fontId="52" fillId="0" borderId="12" xfId="33" applyNumberFormat="1" applyFont="1" applyFill="1" applyBorder="1" applyAlignment="1">
      <alignment horizontal="center" vertical="top" wrapText="1" readingOrder="1"/>
      <protection/>
    </xf>
    <xf numFmtId="49" fontId="2" fillId="33" borderId="12" xfId="0" applyNumberFormat="1" applyFont="1" applyFill="1" applyBorder="1" applyAlignment="1">
      <alignment horizontal="left" vertical="center" wrapText="1"/>
    </xf>
    <xf numFmtId="164"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164" fontId="2" fillId="0" borderId="15" xfId="0" applyNumberFormat="1" applyFont="1" applyBorder="1" applyAlignment="1">
      <alignment horizontal="center" vertical="center"/>
    </xf>
    <xf numFmtId="0" fontId="2" fillId="0" borderId="13" xfId="0" applyNumberFormat="1" applyFont="1" applyFill="1" applyBorder="1" applyAlignment="1">
      <alignment wrapText="1"/>
    </xf>
    <xf numFmtId="0" fontId="1" fillId="0" borderId="13" xfId="0" applyNumberFormat="1" applyFont="1" applyFill="1" applyBorder="1" applyAlignment="1">
      <alignment horizontal="justify"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13" xfId="0" applyFont="1" applyBorder="1" applyAlignment="1">
      <alignment/>
    </xf>
    <xf numFmtId="0" fontId="2" fillId="0" borderId="14" xfId="0" applyNumberFormat="1" applyFont="1" applyFill="1" applyBorder="1" applyAlignment="1">
      <alignment wrapText="1"/>
    </xf>
    <xf numFmtId="0" fontId="1" fillId="0" borderId="14" xfId="0" applyNumberFormat="1" applyFont="1" applyFill="1" applyBorder="1" applyAlignment="1">
      <alignment horizontal="justify" wrapText="1"/>
    </xf>
    <xf numFmtId="49" fontId="2" fillId="0" borderId="14" xfId="0" applyNumberFormat="1" applyFont="1" applyBorder="1" applyAlignment="1">
      <alignment horizontal="center" vertical="center" wrapText="1"/>
    </xf>
    <xf numFmtId="0" fontId="2" fillId="0" borderId="14" xfId="0" applyFont="1" applyBorder="1" applyAlignment="1">
      <alignment/>
    </xf>
    <xf numFmtId="0" fontId="2" fillId="0" borderId="15" xfId="0" applyNumberFormat="1" applyFont="1" applyFill="1" applyBorder="1" applyAlignment="1">
      <alignment wrapText="1"/>
    </xf>
    <xf numFmtId="49" fontId="2" fillId="0" borderId="15" xfId="0" applyNumberFormat="1" applyFont="1" applyBorder="1" applyAlignment="1">
      <alignment horizontal="center" vertical="center" wrapText="1"/>
    </xf>
    <xf numFmtId="49" fontId="2" fillId="33" borderId="13" xfId="0" applyNumberFormat="1" applyFont="1" applyFill="1" applyBorder="1" applyAlignment="1">
      <alignment horizontal="center" vertical="center"/>
    </xf>
    <xf numFmtId="0" fontId="10" fillId="33" borderId="13" xfId="54" applyFont="1" applyFill="1" applyBorder="1" applyAlignment="1" applyProtection="1">
      <alignment vertical="top" wrapText="1" readingOrder="1"/>
      <protection locked="0"/>
    </xf>
    <xf numFmtId="0" fontId="2" fillId="33" borderId="13" xfId="0" applyFont="1" applyFill="1" applyBorder="1" applyAlignment="1">
      <alignment wrapText="1"/>
    </xf>
    <xf numFmtId="0" fontId="2" fillId="33" borderId="15" xfId="0" applyFont="1" applyFill="1" applyBorder="1" applyAlignment="1">
      <alignment horizontal="left" vertical="center" wrapText="1"/>
    </xf>
    <xf numFmtId="49" fontId="2" fillId="33" borderId="15" xfId="0" applyNumberFormat="1" applyFont="1" applyFill="1" applyBorder="1" applyAlignment="1">
      <alignment horizontal="center" vertical="center"/>
    </xf>
    <xf numFmtId="0" fontId="10" fillId="33" borderId="15" xfId="54" applyFont="1" applyFill="1" applyBorder="1" applyAlignment="1" applyProtection="1">
      <alignment vertical="top" wrapText="1" readingOrder="1"/>
      <protection locked="0"/>
    </xf>
    <xf numFmtId="0" fontId="2" fillId="33" borderId="15" xfId="0" applyFont="1" applyFill="1" applyBorder="1" applyAlignment="1">
      <alignment wrapText="1"/>
    </xf>
    <xf numFmtId="49" fontId="2" fillId="0" borderId="14" xfId="0" applyNumberFormat="1" applyFont="1" applyBorder="1" applyAlignment="1">
      <alignment horizontal="left" vertical="center" wrapText="1"/>
    </xf>
    <xf numFmtId="0" fontId="11" fillId="0" borderId="14" xfId="0" applyFont="1" applyFill="1" applyBorder="1" applyAlignment="1">
      <alignment/>
    </xf>
    <xf numFmtId="0" fontId="11" fillId="0" borderId="14" xfId="33" applyNumberFormat="1" applyFont="1" applyFill="1" applyBorder="1" applyAlignment="1">
      <alignment vertical="top" wrapText="1"/>
      <protection/>
    </xf>
    <xf numFmtId="0" fontId="11" fillId="0" borderId="15" xfId="33" applyNumberFormat="1" applyFont="1" applyFill="1" applyBorder="1" applyAlignment="1">
      <alignment vertical="top" wrapText="1"/>
      <protection/>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49" fontId="2" fillId="33" borderId="14" xfId="0" applyNumberFormat="1" applyFont="1" applyFill="1" applyBorder="1" applyAlignment="1">
      <alignment horizontal="center" vertical="center"/>
    </xf>
    <xf numFmtId="0" fontId="2" fillId="0" borderId="14" xfId="0" applyFont="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0" fontId="52" fillId="0" borderId="13" xfId="33" applyNumberFormat="1" applyFont="1" applyFill="1" applyBorder="1" applyAlignment="1">
      <alignment horizontal="left" vertical="top" wrapText="1" readingOrder="1"/>
      <protection/>
    </xf>
    <xf numFmtId="0" fontId="12" fillId="0" borderId="13" xfId="54" applyFont="1" applyBorder="1" applyAlignment="1" applyProtection="1">
      <alignment vertical="top" wrapText="1" readingOrder="1"/>
      <protection locked="0"/>
    </xf>
    <xf numFmtId="0" fontId="10" fillId="0" borderId="13" xfId="54" applyFont="1" applyBorder="1" applyAlignment="1" applyProtection="1">
      <alignment vertical="top" wrapText="1" readingOrder="1"/>
      <protection locked="0"/>
    </xf>
    <xf numFmtId="0" fontId="52" fillId="0" borderId="15" xfId="33" applyNumberFormat="1" applyFont="1" applyFill="1" applyBorder="1" applyAlignment="1">
      <alignment horizontal="left" vertical="top" wrapText="1" readingOrder="1"/>
      <protection/>
    </xf>
    <xf numFmtId="0" fontId="12" fillId="0" borderId="15" xfId="54" applyFont="1" applyBorder="1" applyAlignment="1" applyProtection="1">
      <alignment vertical="top" wrapText="1" readingOrder="1"/>
      <protection locked="0"/>
    </xf>
    <xf numFmtId="0" fontId="10" fillId="0" borderId="15" xfId="54" applyFont="1" applyBorder="1" applyAlignment="1" applyProtection="1">
      <alignment vertical="top" wrapText="1" readingOrder="1"/>
      <protection locked="0"/>
    </xf>
    <xf numFmtId="0" fontId="2" fillId="0" borderId="14" xfId="0" applyFont="1" applyBorder="1" applyAlignment="1">
      <alignment wrapText="1"/>
    </xf>
    <xf numFmtId="0" fontId="2" fillId="0" borderId="15" xfId="0" applyFont="1" applyBorder="1" applyAlignment="1">
      <alignment wrapText="1"/>
    </xf>
    <xf numFmtId="0" fontId="2" fillId="0" borderId="15" xfId="0" applyFont="1" applyBorder="1" applyAlignment="1">
      <alignment/>
    </xf>
    <xf numFmtId="0" fontId="2" fillId="0" borderId="13" xfId="0" applyNumberFormat="1" applyFont="1" applyFill="1" applyBorder="1" applyAlignment="1">
      <alignment horizontal="justify" wrapText="1"/>
    </xf>
    <xf numFmtId="0" fontId="2" fillId="0" borderId="13" xfId="0" applyFont="1" applyFill="1" applyBorder="1" applyAlignment="1">
      <alignment horizontal="justify" wrapText="1"/>
    </xf>
    <xf numFmtId="0" fontId="2" fillId="0" borderId="15" xfId="0" applyNumberFormat="1" applyFont="1" applyFill="1" applyBorder="1" applyAlignment="1">
      <alignment horizontal="justify" wrapText="1"/>
    </xf>
    <xf numFmtId="0" fontId="2" fillId="0" borderId="15" xfId="0" applyFont="1" applyFill="1" applyBorder="1" applyAlignment="1">
      <alignment horizontal="justify" wrapText="1"/>
    </xf>
    <xf numFmtId="0" fontId="2" fillId="0" borderId="15" xfId="0" applyNumberFormat="1" applyFont="1" applyFill="1" applyBorder="1" applyAlignment="1">
      <alignment horizontal="left" wrapText="1"/>
    </xf>
    <xf numFmtId="2" fontId="2" fillId="0" borderId="12" xfId="0" applyNumberFormat="1" applyFont="1" applyBorder="1" applyAlignment="1">
      <alignment horizontal="center" vertical="center"/>
    </xf>
    <xf numFmtId="0" fontId="2" fillId="34" borderId="13" xfId="0" applyFont="1" applyFill="1" applyBorder="1" applyAlignment="1">
      <alignment wrapText="1"/>
    </xf>
    <xf numFmtId="0" fontId="2" fillId="33" borderId="15" xfId="0" applyNumberFormat="1" applyFont="1" applyFill="1" applyBorder="1" applyAlignment="1">
      <alignment wrapText="1"/>
    </xf>
    <xf numFmtId="0" fontId="13" fillId="0" borderId="12" xfId="54" applyFont="1" applyBorder="1" applyAlignment="1" applyProtection="1">
      <alignment vertical="top" wrapText="1" readingOrder="1"/>
      <protection locked="0"/>
    </xf>
    <xf numFmtId="0" fontId="12" fillId="33" borderId="12" xfId="54" applyFont="1" applyFill="1" applyBorder="1" applyAlignment="1" applyProtection="1">
      <alignment vertical="top" wrapText="1" readingOrder="1"/>
      <protection locked="0"/>
    </xf>
    <xf numFmtId="0" fontId="12" fillId="33" borderId="13" xfId="54" applyFont="1" applyFill="1" applyBorder="1" applyAlignment="1" applyProtection="1">
      <alignment vertical="top" wrapText="1" readingOrder="1"/>
      <protection locked="0"/>
    </xf>
    <xf numFmtId="0" fontId="6" fillId="0" borderId="0" xfId="0" applyFont="1" applyBorder="1" applyAlignment="1">
      <alignment horizontal="center"/>
    </xf>
    <xf numFmtId="0" fontId="0" fillId="0" borderId="0" xfId="0" applyAlignment="1">
      <alignment/>
    </xf>
    <xf numFmtId="164" fontId="2" fillId="0" borderId="13" xfId="0" applyNumberFormat="1" applyFont="1" applyBorder="1" applyAlignment="1">
      <alignment horizontal="center" vertical="center"/>
    </xf>
    <xf numFmtId="0" fontId="0" fillId="0" borderId="15" xfId="0" applyBorder="1" applyAlignment="1">
      <alignment horizontal="center" vertical="center"/>
    </xf>
    <xf numFmtId="49" fontId="2" fillId="0" borderId="13" xfId="0" applyNumberFormat="1" applyFont="1"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Border="1" applyAlignment="1">
      <alignment horizontal="left" vertical="center" wrapText="1"/>
    </xf>
    <xf numFmtId="164" fontId="2" fillId="0" borderId="14" xfId="0" applyNumberFormat="1"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2" fillId="0" borderId="12" xfId="0" applyFont="1" applyBorder="1" applyAlignment="1">
      <alignment wrapText="1"/>
    </xf>
    <xf numFmtId="0" fontId="0" fillId="0" borderId="12" xfId="0" applyBorder="1" applyAlignment="1">
      <alignment wrapText="1"/>
    </xf>
    <xf numFmtId="0" fontId="0" fillId="0" borderId="12" xfId="0" applyBorder="1" applyAlignment="1">
      <alignment horizontal="center" vertical="center"/>
    </xf>
    <xf numFmtId="0" fontId="2" fillId="0" borderId="13" xfId="0" applyFont="1" applyBorder="1" applyAlignment="1">
      <alignment wrapText="1"/>
    </xf>
    <xf numFmtId="0" fontId="0" fillId="0" borderId="15" xfId="0" applyBorder="1" applyAlignment="1">
      <alignment wrapText="1"/>
    </xf>
    <xf numFmtId="14" fontId="2" fillId="0" borderId="12" xfId="0" applyNumberFormat="1" applyFont="1" applyBorder="1" applyAlignment="1">
      <alignment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2" fillId="0" borderId="13" xfId="0" applyNumberFormat="1" applyFont="1" applyFill="1" applyBorder="1" applyAlignment="1">
      <alignment wrapText="1"/>
    </xf>
    <xf numFmtId="0" fontId="0" fillId="0" borderId="12" xfId="0" applyBorder="1" applyAlignment="1">
      <alignment horizontal="left" vertical="center" wrapText="1"/>
    </xf>
    <xf numFmtId="0" fontId="7" fillId="0" borderId="0" xfId="0" applyFont="1" applyBorder="1" applyAlignment="1">
      <alignment horizontal="center" vertical="top" wrapText="1"/>
    </xf>
    <xf numFmtId="0" fontId="4" fillId="0" borderId="10" xfId="0"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49" fontId="4" fillId="0" borderId="10" xfId="0" applyNumberFormat="1" applyFont="1" applyBorder="1" applyAlignment="1">
      <alignment horizontal="center"/>
    </xf>
    <xf numFmtId="0" fontId="4" fillId="0" borderId="10" xfId="0" applyFont="1" applyBorder="1" applyAlignment="1">
      <alignment horizontal="center"/>
    </xf>
    <xf numFmtId="164" fontId="2" fillId="33" borderId="12" xfId="0" applyNumberFormat="1" applyFont="1" applyFill="1" applyBorder="1" applyAlignment="1">
      <alignment horizontal="center" vertical="center"/>
    </xf>
    <xf numFmtId="0" fontId="0" fillId="33" borderId="12" xfId="0" applyFill="1" applyBorder="1" applyAlignment="1">
      <alignment horizontal="center" vertical="center"/>
    </xf>
    <xf numFmtId="14" fontId="2" fillId="33" borderId="12" xfId="0" applyNumberFormat="1" applyFont="1" applyFill="1" applyBorder="1" applyAlignment="1">
      <alignment wrapText="1"/>
    </xf>
    <xf numFmtId="0" fontId="0" fillId="33" borderId="12" xfId="0" applyFill="1" applyBorder="1" applyAlignment="1">
      <alignment wrapText="1"/>
    </xf>
    <xf numFmtId="49" fontId="2" fillId="33" borderId="12" xfId="0" applyNumberFormat="1" applyFont="1" applyFill="1" applyBorder="1" applyAlignment="1">
      <alignment horizontal="center" vertical="center"/>
    </xf>
    <xf numFmtId="0" fontId="53" fillId="0" borderId="15" xfId="33" applyNumberFormat="1" applyFont="1" applyFill="1" applyBorder="1" applyAlignment="1">
      <alignment horizontal="left" vertical="top" wrapText="1" readingOrder="1"/>
      <protection/>
    </xf>
    <xf numFmtId="0" fontId="11" fillId="0" borderId="13" xfId="33" applyNumberFormat="1" applyFont="1" applyFill="1" applyBorder="1" applyAlignment="1">
      <alignment vertical="top" wrapText="1"/>
      <protection/>
    </xf>
    <xf numFmtId="0" fontId="53" fillId="0" borderId="12" xfId="33" applyNumberFormat="1" applyFont="1" applyFill="1" applyBorder="1" applyAlignment="1">
      <alignment horizontal="left" vertical="top" wrapText="1" readingOrder="1"/>
      <protection/>
    </xf>
    <xf numFmtId="0" fontId="11" fillId="0" borderId="12" xfId="33" applyNumberFormat="1" applyFont="1" applyFill="1" applyBorder="1" applyAlignment="1">
      <alignment vertical="top" wrapText="1"/>
      <protection/>
    </xf>
    <xf numFmtId="0" fontId="2" fillId="33" borderId="12" xfId="0" applyFont="1" applyFill="1" applyBorder="1" applyAlignment="1">
      <alignment horizontal="left" vertical="center" wrapText="1"/>
    </xf>
    <xf numFmtId="0" fontId="0" fillId="33" borderId="12" xfId="0" applyFill="1" applyBorder="1" applyAlignment="1">
      <alignment horizontal="left" vertical="center" wrapText="1"/>
    </xf>
    <xf numFmtId="0" fontId="0" fillId="0" borderId="14" xfId="0" applyBorder="1" applyAlignment="1">
      <alignment vertical="top" wrapText="1"/>
    </xf>
    <xf numFmtId="0" fontId="0" fillId="0" borderId="14" xfId="0" applyBorder="1" applyAlignment="1">
      <alignment vertical="top" wrapText="1" readingOrder="1"/>
    </xf>
    <xf numFmtId="0" fontId="2"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3" fillId="33" borderId="12" xfId="33" applyNumberFormat="1" applyFont="1" applyFill="1" applyBorder="1" applyAlignment="1">
      <alignment horizontal="left" vertical="top" wrapText="1" readingOrder="1"/>
      <protection/>
    </xf>
    <xf numFmtId="0" fontId="11" fillId="33" borderId="12" xfId="33" applyNumberFormat="1" applyFont="1" applyFill="1" applyBorder="1" applyAlignment="1">
      <alignment vertical="top" wrapText="1"/>
      <protection/>
    </xf>
    <xf numFmtId="0" fontId="11" fillId="33" borderId="13" xfId="33" applyNumberFormat="1" applyFont="1" applyFill="1" applyBorder="1" applyAlignment="1">
      <alignment vertical="top" wrapText="1"/>
      <protection/>
    </xf>
    <xf numFmtId="0" fontId="2" fillId="0" borderId="13" xfId="0" applyFont="1" applyBorder="1" applyAlignment="1">
      <alignment/>
    </xf>
    <xf numFmtId="0" fontId="1" fillId="0" borderId="13" xfId="0" applyNumberFormat="1" applyFont="1" applyFill="1" applyBorder="1" applyAlignment="1">
      <alignment horizontal="justify" wrapText="1"/>
    </xf>
    <xf numFmtId="49" fontId="2" fillId="0" borderId="13"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9"/>
  <sheetViews>
    <sheetView tabSelected="1" zoomScaleSheetLayoutView="100" workbookViewId="0" topLeftCell="F1">
      <selection activeCell="A9" sqref="A9:S9"/>
    </sheetView>
  </sheetViews>
  <sheetFormatPr defaultColWidth="0.875" defaultRowHeight="12.75"/>
  <cols>
    <col min="1" max="1" width="33.375" style="1" customWidth="1"/>
    <col min="2" max="2" width="5.375" style="1" customWidth="1"/>
    <col min="3" max="3" width="27.125" style="1" customWidth="1"/>
    <col min="4" max="4" width="7.375" style="1" customWidth="1"/>
    <col min="5" max="5" width="6.125" style="1" customWidth="1"/>
    <col min="6" max="6" width="27.125" style="1" customWidth="1"/>
    <col min="7" max="7" width="7.125" style="1" customWidth="1"/>
    <col min="8" max="8" width="9.00390625" style="1" customWidth="1"/>
    <col min="9" max="9" width="30.875" style="1" customWidth="1"/>
    <col min="10" max="10" width="6.625" style="1" customWidth="1"/>
    <col min="11" max="11" width="10.625" style="1" customWidth="1"/>
    <col min="12" max="12" width="8.375" style="1" customWidth="1"/>
    <col min="13" max="13" width="7.625" style="1" customWidth="1"/>
    <col min="14" max="14" width="11.25390625" style="1" customWidth="1"/>
    <col min="15" max="15" width="12.375" style="1" customWidth="1"/>
    <col min="16" max="16" width="11.00390625" style="1" customWidth="1"/>
    <col min="17" max="17" width="9.00390625" style="1" customWidth="1"/>
    <col min="18" max="18" width="8.625" style="1" customWidth="1"/>
    <col min="19" max="19" width="7.75390625" style="1" customWidth="1"/>
    <col min="20" max="25" width="0.875" style="1" customWidth="1"/>
    <col min="26" max="26" width="1.12109375" style="1" customWidth="1"/>
    <col min="27" max="16384" width="0.875" style="1" customWidth="1"/>
  </cols>
  <sheetData>
    <row r="1" ht="12.75">
      <c r="P1" s="1" t="s">
        <v>365</v>
      </c>
    </row>
    <row r="2" ht="12.75">
      <c r="P2" s="1" t="s">
        <v>366</v>
      </c>
    </row>
    <row r="3" ht="12.75">
      <c r="P3" s="1" t="s">
        <v>367</v>
      </c>
    </row>
    <row r="4" ht="12.75">
      <c r="P4" s="1" t="s">
        <v>368</v>
      </c>
    </row>
    <row r="5" ht="12.75">
      <c r="P5" s="1" t="s">
        <v>369</v>
      </c>
    </row>
    <row r="6" ht="12.75">
      <c r="P6" s="1" t="s">
        <v>370</v>
      </c>
    </row>
    <row r="7" ht="12.75">
      <c r="P7" s="1" t="s">
        <v>371</v>
      </c>
    </row>
    <row r="8" ht="12.75">
      <c r="P8" s="1" t="s">
        <v>377</v>
      </c>
    </row>
    <row r="9" spans="1:19" s="3" customFormat="1" ht="17.25" customHeight="1">
      <c r="A9" s="125" t="s">
        <v>364</v>
      </c>
      <c r="B9" s="126"/>
      <c r="C9" s="126"/>
      <c r="D9" s="126"/>
      <c r="E9" s="126"/>
      <c r="F9" s="126"/>
      <c r="G9" s="126"/>
      <c r="H9" s="126"/>
      <c r="I9" s="126"/>
      <c r="J9" s="126"/>
      <c r="K9" s="126"/>
      <c r="L9" s="126"/>
      <c r="M9" s="126"/>
      <c r="N9" s="126"/>
      <c r="O9" s="126"/>
      <c r="P9" s="126"/>
      <c r="Q9" s="126"/>
      <c r="R9" s="126"/>
      <c r="S9" s="126"/>
    </row>
    <row r="10" s="3" customFormat="1" ht="9.75" customHeight="1"/>
    <row r="11" spans="7:12" s="6" customFormat="1" ht="14.25" customHeight="1">
      <c r="G11" s="97" t="s">
        <v>362</v>
      </c>
      <c r="H11" s="98"/>
      <c r="I11" s="98"/>
      <c r="J11" s="11"/>
      <c r="K11" s="11"/>
      <c r="L11"/>
    </row>
    <row r="12" s="3" customFormat="1" ht="12" customHeight="1"/>
    <row r="13" spans="1:15" s="4" customFormat="1" ht="16.5" customHeight="1">
      <c r="A13" s="4" t="s">
        <v>49</v>
      </c>
      <c r="E13" s="124" t="s">
        <v>344</v>
      </c>
      <c r="F13" s="124"/>
      <c r="G13" s="124"/>
      <c r="H13" s="124"/>
      <c r="I13" s="124"/>
      <c r="J13" s="124"/>
      <c r="K13" s="124"/>
      <c r="L13" s="124"/>
      <c r="M13" s="124"/>
      <c r="N13" s="124"/>
      <c r="O13" s="124"/>
    </row>
    <row r="14" s="4" customFormat="1" ht="18.75" customHeight="1">
      <c r="A14" s="4" t="s">
        <v>50</v>
      </c>
    </row>
    <row r="15" s="3" customFormat="1" ht="12.75" customHeight="1"/>
    <row r="16" spans="1:19" s="2" customFormat="1" ht="27.75" customHeight="1">
      <c r="A16" s="105" t="s">
        <v>55</v>
      </c>
      <c r="B16" s="22" t="s">
        <v>46</v>
      </c>
      <c r="C16" s="115" t="s">
        <v>51</v>
      </c>
      <c r="D16" s="116"/>
      <c r="E16" s="116"/>
      <c r="F16" s="116"/>
      <c r="G16" s="116"/>
      <c r="H16" s="116"/>
      <c r="I16" s="116"/>
      <c r="J16" s="116"/>
      <c r="K16" s="116"/>
      <c r="L16" s="115" t="s">
        <v>39</v>
      </c>
      <c r="M16" s="116"/>
      <c r="N16" s="115" t="s">
        <v>38</v>
      </c>
      <c r="O16" s="115"/>
      <c r="P16" s="115"/>
      <c r="Q16" s="115"/>
      <c r="R16" s="115"/>
      <c r="S16" s="115"/>
    </row>
    <row r="17" spans="1:19" s="2" customFormat="1" ht="20.25" customHeight="1">
      <c r="A17" s="122"/>
      <c r="B17" s="22"/>
      <c r="C17" s="115" t="s">
        <v>45</v>
      </c>
      <c r="D17" s="116"/>
      <c r="E17" s="116"/>
      <c r="F17" s="117" t="s">
        <v>42</v>
      </c>
      <c r="G17" s="111"/>
      <c r="H17" s="111"/>
      <c r="I17" s="117" t="s">
        <v>137</v>
      </c>
      <c r="J17" s="111"/>
      <c r="K17" s="111"/>
      <c r="L17" s="17"/>
      <c r="M17" s="17"/>
      <c r="N17" s="118" t="s">
        <v>132</v>
      </c>
      <c r="O17" s="119"/>
      <c r="P17" s="12" t="s">
        <v>35</v>
      </c>
      <c r="Q17" s="12" t="s">
        <v>34</v>
      </c>
      <c r="R17" s="12" t="s">
        <v>33</v>
      </c>
      <c r="S17" s="12"/>
    </row>
    <row r="18" spans="1:19" s="2" customFormat="1" ht="48" customHeight="1">
      <c r="A18" s="122"/>
      <c r="B18" s="22"/>
      <c r="C18" s="22" t="s">
        <v>129</v>
      </c>
      <c r="D18" s="22" t="s">
        <v>43</v>
      </c>
      <c r="E18" s="22" t="s">
        <v>44</v>
      </c>
      <c r="F18" s="22" t="s">
        <v>129</v>
      </c>
      <c r="G18" s="22" t="s">
        <v>43</v>
      </c>
      <c r="H18" s="22" t="s">
        <v>44</v>
      </c>
      <c r="I18" s="22" t="s">
        <v>129</v>
      </c>
      <c r="J18" s="22" t="s">
        <v>43</v>
      </c>
      <c r="K18" s="22" t="s">
        <v>44</v>
      </c>
      <c r="L18" s="23" t="s">
        <v>40</v>
      </c>
      <c r="M18" s="23" t="s">
        <v>41</v>
      </c>
      <c r="N18" s="23" t="s">
        <v>37</v>
      </c>
      <c r="O18" s="17" t="s">
        <v>36</v>
      </c>
      <c r="P18" s="24" t="s">
        <v>133</v>
      </c>
      <c r="Q18" s="24" t="s">
        <v>134</v>
      </c>
      <c r="R18" s="24" t="s">
        <v>135</v>
      </c>
      <c r="S18" s="24" t="s">
        <v>136</v>
      </c>
    </row>
    <row r="19" spans="1:19" s="2" customFormat="1" ht="11.25" customHeight="1">
      <c r="A19" s="16">
        <v>1</v>
      </c>
      <c r="B19" s="23">
        <v>2</v>
      </c>
      <c r="C19" s="23">
        <v>3</v>
      </c>
      <c r="D19" s="23">
        <v>4</v>
      </c>
      <c r="E19" s="23">
        <v>5</v>
      </c>
      <c r="F19" s="23">
        <v>6</v>
      </c>
      <c r="G19" s="23">
        <v>7</v>
      </c>
      <c r="H19" s="23">
        <v>8</v>
      </c>
      <c r="I19" s="23"/>
      <c r="J19" s="23"/>
      <c r="K19" s="23"/>
      <c r="L19" s="23">
        <v>9</v>
      </c>
      <c r="M19" s="23">
        <v>10</v>
      </c>
      <c r="N19" s="23">
        <v>11</v>
      </c>
      <c r="O19" s="23">
        <v>12</v>
      </c>
      <c r="P19" s="23">
        <v>13</v>
      </c>
      <c r="Q19" s="23">
        <v>14</v>
      </c>
      <c r="R19" s="23">
        <v>15</v>
      </c>
      <c r="S19" s="23">
        <v>16</v>
      </c>
    </row>
    <row r="20" spans="1:19" s="13" customFormat="1" ht="57.75" customHeight="1">
      <c r="A20" s="18" t="s">
        <v>56</v>
      </c>
      <c r="B20" s="19" t="s">
        <v>57</v>
      </c>
      <c r="C20" s="20" t="s">
        <v>47</v>
      </c>
      <c r="D20" s="19" t="s">
        <v>47</v>
      </c>
      <c r="E20" s="19" t="s">
        <v>47</v>
      </c>
      <c r="F20" s="20" t="s">
        <v>47</v>
      </c>
      <c r="G20" s="19" t="s">
        <v>47</v>
      </c>
      <c r="H20" s="19" t="s">
        <v>47</v>
      </c>
      <c r="I20" s="19"/>
      <c r="J20" s="19"/>
      <c r="K20" s="19"/>
      <c r="L20" s="19" t="s">
        <v>47</v>
      </c>
      <c r="M20" s="19" t="s">
        <v>47</v>
      </c>
      <c r="N20" s="21">
        <f aca="true" t="shared" si="0" ref="N20:S20">N21+N55+N77+N67+N89</f>
        <v>71439.6</v>
      </c>
      <c r="O20" s="21">
        <f t="shared" si="0"/>
        <v>69759.7</v>
      </c>
      <c r="P20" s="21">
        <f t="shared" si="0"/>
        <v>23703.9</v>
      </c>
      <c r="Q20" s="21">
        <f t="shared" si="0"/>
        <v>23418.8</v>
      </c>
      <c r="R20" s="21">
        <f t="shared" si="0"/>
        <v>24648.199999999997</v>
      </c>
      <c r="S20" s="21">
        <f t="shared" si="0"/>
        <v>24648.199999999997</v>
      </c>
    </row>
    <row r="21" spans="1:19" s="13" customFormat="1" ht="66.75" customHeight="1">
      <c r="A21" s="18" t="s">
        <v>58</v>
      </c>
      <c r="B21" s="19" t="s">
        <v>59</v>
      </c>
      <c r="C21" s="20" t="s">
        <v>47</v>
      </c>
      <c r="D21" s="19" t="s">
        <v>47</v>
      </c>
      <c r="E21" s="19" t="s">
        <v>47</v>
      </c>
      <c r="F21" s="20" t="s">
        <v>47</v>
      </c>
      <c r="G21" s="19" t="s">
        <v>47</v>
      </c>
      <c r="H21" s="19" t="s">
        <v>47</v>
      </c>
      <c r="I21" s="19"/>
      <c r="J21" s="19"/>
      <c r="K21" s="19"/>
      <c r="L21" s="19" t="s">
        <v>47</v>
      </c>
      <c r="M21" s="19" t="s">
        <v>47</v>
      </c>
      <c r="N21" s="21">
        <f aca="true" t="shared" si="1" ref="N21:S21">N23+N24+N26+N27+N29+N31+N33+N34+N35+N36+N40+N41+N43+N64+N47+N50+N51+N48+N60+N52</f>
        <v>64367.80000000001</v>
      </c>
      <c r="O21" s="21">
        <f t="shared" si="1"/>
        <v>62898.600000000006</v>
      </c>
      <c r="P21" s="21">
        <f t="shared" si="1"/>
        <v>15908</v>
      </c>
      <c r="Q21" s="21">
        <f t="shared" si="1"/>
        <v>15198.800000000001</v>
      </c>
      <c r="R21" s="21">
        <f t="shared" si="1"/>
        <v>16004.299999999997</v>
      </c>
      <c r="S21" s="21">
        <f t="shared" si="1"/>
        <v>16004.299999999997</v>
      </c>
    </row>
    <row r="22" spans="1:19" s="2" customFormat="1" ht="10.5" customHeight="1">
      <c r="A22" s="16" t="s">
        <v>52</v>
      </c>
      <c r="B22" s="14"/>
      <c r="C22" s="16"/>
      <c r="D22" s="14"/>
      <c r="E22" s="14"/>
      <c r="F22" s="16"/>
      <c r="G22" s="14"/>
      <c r="H22" s="14"/>
      <c r="I22" s="14"/>
      <c r="J22" s="14"/>
      <c r="K22" s="14"/>
      <c r="L22" s="25"/>
      <c r="M22" s="25"/>
      <c r="N22" s="25"/>
      <c r="O22" s="25"/>
      <c r="P22" s="25"/>
      <c r="Q22" s="15"/>
      <c r="R22" s="15"/>
      <c r="S22" s="15"/>
    </row>
    <row r="23" spans="1:19" s="2" customFormat="1" ht="72" customHeight="1">
      <c r="A23" s="105" t="s">
        <v>244</v>
      </c>
      <c r="B23" s="104" t="s">
        <v>243</v>
      </c>
      <c r="C23" s="36"/>
      <c r="D23" s="35"/>
      <c r="E23" s="35"/>
      <c r="F23" s="36"/>
      <c r="G23" s="35"/>
      <c r="H23" s="35"/>
      <c r="I23" s="52" t="s">
        <v>320</v>
      </c>
      <c r="J23" s="52" t="s">
        <v>219</v>
      </c>
      <c r="K23" s="52" t="s">
        <v>321</v>
      </c>
      <c r="L23" s="35" t="s">
        <v>138</v>
      </c>
      <c r="M23" s="35" t="s">
        <v>140</v>
      </c>
      <c r="N23" s="42">
        <v>5.9</v>
      </c>
      <c r="O23" s="42">
        <v>5.9</v>
      </c>
      <c r="P23" s="35" t="s">
        <v>195</v>
      </c>
      <c r="Q23" s="42">
        <f>ROUND(P23*1.056,1)</f>
        <v>14.8</v>
      </c>
      <c r="R23" s="42">
        <f>ROUND(Q23*1.053,1)</f>
        <v>15.6</v>
      </c>
      <c r="S23" s="42">
        <f>R23</f>
        <v>15.6</v>
      </c>
    </row>
    <row r="24" spans="1:19" s="2" customFormat="1" ht="85.5" customHeight="1">
      <c r="A24" s="122"/>
      <c r="B24" s="111"/>
      <c r="C24" s="67" t="s">
        <v>215</v>
      </c>
      <c r="D24" s="67" t="s">
        <v>216</v>
      </c>
      <c r="E24" s="67" t="s">
        <v>217</v>
      </c>
      <c r="F24" s="67"/>
      <c r="G24" s="67"/>
      <c r="H24" s="67"/>
      <c r="I24" s="67" t="s">
        <v>218</v>
      </c>
      <c r="J24" s="67" t="s">
        <v>219</v>
      </c>
      <c r="K24" s="67" t="s">
        <v>220</v>
      </c>
      <c r="L24" s="14" t="s">
        <v>138</v>
      </c>
      <c r="M24" s="14" t="s">
        <v>191</v>
      </c>
      <c r="N24" s="15">
        <v>4.5</v>
      </c>
      <c r="O24" s="15"/>
      <c r="P24" s="14">
        <v>50</v>
      </c>
      <c r="Q24" s="42">
        <f aca="true" t="shared" si="2" ref="Q24:Q53">ROUND(P24*1.056,1)</f>
        <v>52.8</v>
      </c>
      <c r="R24" s="42">
        <f aca="true" t="shared" si="3" ref="R24:R53">ROUND(Q24*1.053,1)</f>
        <v>55.6</v>
      </c>
      <c r="S24" s="42">
        <f aca="true" t="shared" si="4" ref="S24:S53">R24</f>
        <v>55.6</v>
      </c>
    </row>
    <row r="25" spans="1:19" s="2" customFormat="1" ht="60.75" customHeight="1">
      <c r="A25" s="122"/>
      <c r="B25" s="111"/>
      <c r="C25" s="67"/>
      <c r="D25" s="67"/>
      <c r="E25" s="67"/>
      <c r="F25" s="67"/>
      <c r="G25" s="67"/>
      <c r="H25" s="67"/>
      <c r="I25" s="54" t="s">
        <v>345</v>
      </c>
      <c r="J25" s="48"/>
      <c r="K25" s="56" t="s">
        <v>346</v>
      </c>
      <c r="L25" s="14" t="s">
        <v>138</v>
      </c>
      <c r="M25" s="14" t="s">
        <v>140</v>
      </c>
      <c r="N25" s="14"/>
      <c r="O25" s="14"/>
      <c r="P25" s="14" t="s">
        <v>193</v>
      </c>
      <c r="Q25" s="42">
        <v>40</v>
      </c>
      <c r="R25" s="42">
        <v>40</v>
      </c>
      <c r="S25" s="42">
        <f t="shared" si="4"/>
        <v>40</v>
      </c>
    </row>
    <row r="26" spans="1:19" s="2" customFormat="1" ht="69.75" customHeight="1">
      <c r="A26" s="122"/>
      <c r="B26" s="111"/>
      <c r="C26" s="58"/>
      <c r="D26" s="58"/>
      <c r="E26" s="58"/>
      <c r="F26" s="58"/>
      <c r="G26" s="58"/>
      <c r="H26" s="58"/>
      <c r="I26" s="51" t="s">
        <v>221</v>
      </c>
      <c r="J26" s="51"/>
      <c r="K26" s="51" t="s">
        <v>222</v>
      </c>
      <c r="L26" s="14" t="s">
        <v>140</v>
      </c>
      <c r="M26" s="14" t="s">
        <v>138</v>
      </c>
      <c r="N26" s="15"/>
      <c r="O26" s="15"/>
      <c r="P26" s="14">
        <v>50</v>
      </c>
      <c r="Q26" s="42">
        <f t="shared" si="2"/>
        <v>52.8</v>
      </c>
      <c r="R26" s="42">
        <f t="shared" si="3"/>
        <v>55.6</v>
      </c>
      <c r="S26" s="42">
        <f t="shared" si="4"/>
        <v>55.6</v>
      </c>
    </row>
    <row r="27" spans="1:19" s="2" customFormat="1" ht="91.5" customHeight="1">
      <c r="A27" s="109" t="s">
        <v>156</v>
      </c>
      <c r="B27" s="104" t="s">
        <v>141</v>
      </c>
      <c r="C27" s="45" t="s">
        <v>231</v>
      </c>
      <c r="D27" s="45" t="s">
        <v>245</v>
      </c>
      <c r="E27" s="45" t="s">
        <v>233</v>
      </c>
      <c r="F27" s="121" t="s">
        <v>248</v>
      </c>
      <c r="G27" s="121" t="s">
        <v>238</v>
      </c>
      <c r="H27" s="121" t="s">
        <v>249</v>
      </c>
      <c r="I27" s="45" t="s">
        <v>223</v>
      </c>
      <c r="J27" s="86" t="s">
        <v>219</v>
      </c>
      <c r="K27" s="87" t="s">
        <v>224</v>
      </c>
      <c r="L27" s="104" t="s">
        <v>138</v>
      </c>
      <c r="M27" s="104" t="s">
        <v>140</v>
      </c>
      <c r="N27" s="103">
        <f>38.5+20+14.4</f>
        <v>72.9</v>
      </c>
      <c r="O27" s="103">
        <f>37.6+20+14.2</f>
        <v>71.8</v>
      </c>
      <c r="P27" s="103">
        <f>175+1600+14.4</f>
        <v>1789.4</v>
      </c>
      <c r="Q27" s="103">
        <f>ROUND(P27*1.056,1)-1600</f>
        <v>289.5999999999999</v>
      </c>
      <c r="R27" s="103">
        <f t="shared" si="3"/>
        <v>304.9</v>
      </c>
      <c r="S27" s="103">
        <f t="shared" si="4"/>
        <v>304.9</v>
      </c>
    </row>
    <row r="28" spans="1:19" s="2" customFormat="1" ht="42.75" customHeight="1">
      <c r="A28" s="110"/>
      <c r="B28" s="111"/>
      <c r="C28" s="58" t="s">
        <v>246</v>
      </c>
      <c r="D28" s="58" t="s">
        <v>238</v>
      </c>
      <c r="E28" s="58" t="s">
        <v>247</v>
      </c>
      <c r="F28" s="113"/>
      <c r="G28" s="113"/>
      <c r="H28" s="113"/>
      <c r="I28" s="58"/>
      <c r="J28" s="88"/>
      <c r="K28" s="89"/>
      <c r="L28" s="111"/>
      <c r="M28" s="111"/>
      <c r="N28" s="111"/>
      <c r="O28" s="111"/>
      <c r="P28" s="111"/>
      <c r="Q28" s="111">
        <f t="shared" si="2"/>
        <v>0</v>
      </c>
      <c r="R28" s="111">
        <f t="shared" si="3"/>
        <v>0</v>
      </c>
      <c r="S28" s="111">
        <f t="shared" si="4"/>
        <v>0</v>
      </c>
    </row>
    <row r="29" spans="1:19" s="2" customFormat="1" ht="76.5" customHeight="1">
      <c r="A29" s="109" t="s">
        <v>160</v>
      </c>
      <c r="B29" s="104" t="s">
        <v>250</v>
      </c>
      <c r="C29" s="45" t="s">
        <v>225</v>
      </c>
      <c r="D29" s="45" t="s">
        <v>226</v>
      </c>
      <c r="E29" s="45" t="s">
        <v>227</v>
      </c>
      <c r="F29" s="45" t="s">
        <v>228</v>
      </c>
      <c r="G29" s="45" t="s">
        <v>229</v>
      </c>
      <c r="H29" s="45" t="s">
        <v>230</v>
      </c>
      <c r="I29" s="45" t="s">
        <v>349</v>
      </c>
      <c r="J29" s="86"/>
      <c r="K29" s="86" t="s">
        <v>350</v>
      </c>
      <c r="L29" s="104" t="s">
        <v>147</v>
      </c>
      <c r="M29" s="104" t="s">
        <v>161</v>
      </c>
      <c r="N29" s="104">
        <v>30.2</v>
      </c>
      <c r="O29" s="104">
        <v>29.9</v>
      </c>
      <c r="P29" s="104">
        <v>62.2</v>
      </c>
      <c r="Q29" s="104">
        <f t="shared" si="2"/>
        <v>65.7</v>
      </c>
      <c r="R29" s="104">
        <f t="shared" si="3"/>
        <v>69.2</v>
      </c>
      <c r="S29" s="104">
        <f t="shared" si="4"/>
        <v>69.2</v>
      </c>
    </row>
    <row r="30" spans="1:19" s="2" customFormat="1" ht="67.5" customHeight="1">
      <c r="A30" s="109"/>
      <c r="B30" s="111"/>
      <c r="C30" s="90" t="s">
        <v>215</v>
      </c>
      <c r="D30" s="88" t="s">
        <v>216</v>
      </c>
      <c r="E30" s="88" t="s">
        <v>217</v>
      </c>
      <c r="F30" s="58"/>
      <c r="G30" s="88"/>
      <c r="H30" s="88"/>
      <c r="I30" s="93"/>
      <c r="J30" s="88"/>
      <c r="K30" s="88"/>
      <c r="L30" s="111"/>
      <c r="M30" s="111"/>
      <c r="N30" s="111"/>
      <c r="O30" s="111"/>
      <c r="P30" s="111"/>
      <c r="Q30" s="111">
        <f t="shared" si="2"/>
        <v>0</v>
      </c>
      <c r="R30" s="111">
        <f t="shared" si="3"/>
        <v>0</v>
      </c>
      <c r="S30" s="111">
        <f t="shared" si="4"/>
        <v>0</v>
      </c>
    </row>
    <row r="31" spans="1:19" s="2" customFormat="1" ht="96.75" customHeight="1">
      <c r="A31" s="109" t="s">
        <v>157</v>
      </c>
      <c r="B31" s="104" t="s">
        <v>144</v>
      </c>
      <c r="C31" s="31" t="s">
        <v>231</v>
      </c>
      <c r="D31" s="31" t="s">
        <v>232</v>
      </c>
      <c r="E31" s="31" t="s">
        <v>233</v>
      </c>
      <c r="F31" s="31" t="s">
        <v>234</v>
      </c>
      <c r="G31" s="45" t="s">
        <v>235</v>
      </c>
      <c r="H31" s="86" t="s">
        <v>236</v>
      </c>
      <c r="I31" s="109" t="s">
        <v>358</v>
      </c>
      <c r="J31" s="148"/>
      <c r="K31" s="109" t="s">
        <v>359</v>
      </c>
      <c r="L31" s="101" t="s">
        <v>143</v>
      </c>
      <c r="M31" s="101" t="s">
        <v>138</v>
      </c>
      <c r="N31" s="99">
        <v>3977.8</v>
      </c>
      <c r="O31" s="99">
        <v>3977.8</v>
      </c>
      <c r="P31" s="99">
        <v>3811.4</v>
      </c>
      <c r="Q31" s="99">
        <f t="shared" si="2"/>
        <v>4024.8</v>
      </c>
      <c r="R31" s="99">
        <f t="shared" si="3"/>
        <v>4238.1</v>
      </c>
      <c r="S31" s="99">
        <f t="shared" si="4"/>
        <v>4238.1</v>
      </c>
    </row>
    <row r="32" spans="1:19" s="2" customFormat="1" ht="99.75" customHeight="1">
      <c r="A32" s="110"/>
      <c r="B32" s="111"/>
      <c r="C32" s="57"/>
      <c r="D32" s="57"/>
      <c r="E32" s="57"/>
      <c r="F32" s="83" t="s">
        <v>237</v>
      </c>
      <c r="G32" s="83" t="s">
        <v>238</v>
      </c>
      <c r="H32" s="83" t="s">
        <v>239</v>
      </c>
      <c r="I32" s="109"/>
      <c r="J32" s="107"/>
      <c r="K32" s="120"/>
      <c r="L32" s="102"/>
      <c r="M32" s="102"/>
      <c r="N32" s="102"/>
      <c r="O32" s="102"/>
      <c r="P32" s="102"/>
      <c r="Q32" s="102">
        <f t="shared" si="2"/>
        <v>0</v>
      </c>
      <c r="R32" s="102">
        <f t="shared" si="3"/>
        <v>0</v>
      </c>
      <c r="S32" s="102">
        <f t="shared" si="4"/>
        <v>0</v>
      </c>
    </row>
    <row r="33" spans="1:19" s="2" customFormat="1" ht="273.75" customHeight="1">
      <c r="A33" s="110"/>
      <c r="B33" s="111"/>
      <c r="C33" s="84" t="s">
        <v>240</v>
      </c>
      <c r="D33" s="85" t="s">
        <v>241</v>
      </c>
      <c r="E33" s="84" t="s">
        <v>242</v>
      </c>
      <c r="F33" s="85"/>
      <c r="G33" s="85"/>
      <c r="H33" s="85"/>
      <c r="I33" s="109"/>
      <c r="J33" s="108"/>
      <c r="K33" s="120"/>
      <c r="L33" s="14" t="s">
        <v>143</v>
      </c>
      <c r="M33" s="14" t="s">
        <v>142</v>
      </c>
      <c r="N33" s="15">
        <f>261.6-69</f>
        <v>192.60000000000002</v>
      </c>
      <c r="O33" s="15">
        <f>261.6-69</f>
        <v>192.60000000000002</v>
      </c>
      <c r="P33" s="15">
        <v>183.9</v>
      </c>
      <c r="Q33" s="15">
        <f t="shared" si="2"/>
        <v>194.2</v>
      </c>
      <c r="R33" s="15">
        <f t="shared" si="3"/>
        <v>204.5</v>
      </c>
      <c r="S33" s="15">
        <f t="shared" si="4"/>
        <v>204.5</v>
      </c>
    </row>
    <row r="34" spans="1:19" s="2" customFormat="1" ht="69.75" customHeight="1">
      <c r="A34" s="27" t="s">
        <v>158</v>
      </c>
      <c r="B34" s="14" t="s">
        <v>149</v>
      </c>
      <c r="C34" s="26" t="s">
        <v>231</v>
      </c>
      <c r="D34" s="26" t="s">
        <v>251</v>
      </c>
      <c r="E34" s="26" t="s">
        <v>233</v>
      </c>
      <c r="F34" s="26"/>
      <c r="G34" s="26"/>
      <c r="H34" s="26"/>
      <c r="I34" s="41" t="s">
        <v>363</v>
      </c>
      <c r="J34" s="14"/>
      <c r="K34" s="14"/>
      <c r="L34" s="14" t="s">
        <v>191</v>
      </c>
      <c r="M34" s="14" t="s">
        <v>151</v>
      </c>
      <c r="N34" s="15">
        <v>13870.199999999999</v>
      </c>
      <c r="O34" s="15">
        <v>13841.3</v>
      </c>
      <c r="P34" s="15">
        <v>39.1</v>
      </c>
      <c r="Q34" s="42">
        <f t="shared" si="2"/>
        <v>41.3</v>
      </c>
      <c r="R34" s="42">
        <f t="shared" si="3"/>
        <v>43.5</v>
      </c>
      <c r="S34" s="42">
        <f t="shared" si="4"/>
        <v>43.5</v>
      </c>
    </row>
    <row r="35" spans="1:19" s="2" customFormat="1" ht="207.75" customHeight="1">
      <c r="A35" s="27" t="s">
        <v>162</v>
      </c>
      <c r="B35" s="14" t="s">
        <v>166</v>
      </c>
      <c r="C35" s="26" t="s">
        <v>231</v>
      </c>
      <c r="D35" s="26" t="s">
        <v>252</v>
      </c>
      <c r="E35" s="26" t="s">
        <v>233</v>
      </c>
      <c r="F35" s="26" t="s">
        <v>248</v>
      </c>
      <c r="G35" s="26" t="s">
        <v>238</v>
      </c>
      <c r="H35" s="26" t="s">
        <v>249</v>
      </c>
      <c r="I35" s="28" t="s">
        <v>254</v>
      </c>
      <c r="J35" s="28" t="s">
        <v>219</v>
      </c>
      <c r="K35" s="28" t="s">
        <v>253</v>
      </c>
      <c r="L35" s="14" t="s">
        <v>163</v>
      </c>
      <c r="M35" s="14" t="s">
        <v>147</v>
      </c>
      <c r="N35" s="15">
        <f>1970.4-110-48.4</f>
        <v>1812</v>
      </c>
      <c r="O35" s="15">
        <f>1892.7-107.2-48</f>
        <v>1737.5</v>
      </c>
      <c r="P35" s="15">
        <f>1464.6-106-110</f>
        <v>1248.6</v>
      </c>
      <c r="Q35" s="42">
        <f t="shared" si="2"/>
        <v>1318.5</v>
      </c>
      <c r="R35" s="42">
        <f t="shared" si="3"/>
        <v>1388.4</v>
      </c>
      <c r="S35" s="42">
        <f t="shared" si="4"/>
        <v>1388.4</v>
      </c>
    </row>
    <row r="36" spans="1:19" s="2" customFormat="1" ht="143.25" customHeight="1">
      <c r="A36" s="109" t="s">
        <v>164</v>
      </c>
      <c r="B36" s="104" t="s">
        <v>165</v>
      </c>
      <c r="C36" s="31" t="s">
        <v>231</v>
      </c>
      <c r="D36" s="31" t="s">
        <v>259</v>
      </c>
      <c r="E36" s="31" t="s">
        <v>233</v>
      </c>
      <c r="F36" s="31" t="s">
        <v>260</v>
      </c>
      <c r="G36" s="31" t="s">
        <v>238</v>
      </c>
      <c r="H36" s="31" t="s">
        <v>261</v>
      </c>
      <c r="I36" s="31"/>
      <c r="J36" s="31"/>
      <c r="K36" s="31"/>
      <c r="L36" s="104" t="s">
        <v>163</v>
      </c>
      <c r="M36" s="104" t="s">
        <v>151</v>
      </c>
      <c r="N36" s="103">
        <f>36436.3-1303</f>
        <v>35133.3</v>
      </c>
      <c r="O36" s="103">
        <v>34342.8</v>
      </c>
      <c r="P36" s="103">
        <v>2975</v>
      </c>
      <c r="Q36" s="99">
        <f t="shared" si="2"/>
        <v>3141.6</v>
      </c>
      <c r="R36" s="99">
        <f t="shared" si="3"/>
        <v>3308.1</v>
      </c>
      <c r="S36" s="99">
        <f t="shared" si="4"/>
        <v>3308.1</v>
      </c>
    </row>
    <row r="37" spans="1:19" s="2" customFormat="1" ht="112.5" customHeight="1">
      <c r="A37" s="110"/>
      <c r="B37" s="111"/>
      <c r="C37" s="83" t="s">
        <v>264</v>
      </c>
      <c r="D37" s="83" t="s">
        <v>265</v>
      </c>
      <c r="E37" s="83" t="s">
        <v>266</v>
      </c>
      <c r="F37" s="83" t="s">
        <v>262</v>
      </c>
      <c r="G37" s="83" t="s">
        <v>238</v>
      </c>
      <c r="H37" s="83" t="s">
        <v>263</v>
      </c>
      <c r="I37" s="83"/>
      <c r="J37" s="83"/>
      <c r="K37" s="83"/>
      <c r="L37" s="111"/>
      <c r="M37" s="111"/>
      <c r="N37" s="111"/>
      <c r="O37" s="111"/>
      <c r="P37" s="111"/>
      <c r="Q37" s="102">
        <f t="shared" si="2"/>
        <v>0</v>
      </c>
      <c r="R37" s="102">
        <f t="shared" si="3"/>
        <v>0</v>
      </c>
      <c r="S37" s="102">
        <f t="shared" si="4"/>
        <v>0</v>
      </c>
    </row>
    <row r="38" spans="1:19" s="2" customFormat="1" ht="108.75" customHeight="1">
      <c r="A38" s="110"/>
      <c r="B38" s="111"/>
      <c r="C38" s="83" t="s">
        <v>269</v>
      </c>
      <c r="D38" s="83" t="s">
        <v>270</v>
      </c>
      <c r="E38" s="83" t="s">
        <v>271</v>
      </c>
      <c r="F38" s="83" t="s">
        <v>267</v>
      </c>
      <c r="G38" s="83" t="s">
        <v>238</v>
      </c>
      <c r="H38" s="83" t="s">
        <v>268</v>
      </c>
      <c r="I38" s="83"/>
      <c r="J38" s="83"/>
      <c r="K38" s="83"/>
      <c r="L38" s="111"/>
      <c r="M38" s="111"/>
      <c r="N38" s="111"/>
      <c r="O38" s="111"/>
      <c r="P38" s="111"/>
      <c r="Q38" s="102">
        <f t="shared" si="2"/>
        <v>0</v>
      </c>
      <c r="R38" s="102">
        <f t="shared" si="3"/>
        <v>0</v>
      </c>
      <c r="S38" s="102">
        <f t="shared" si="4"/>
        <v>0</v>
      </c>
    </row>
    <row r="39" spans="1:19" s="2" customFormat="1" ht="154.5" customHeight="1">
      <c r="A39" s="110"/>
      <c r="B39" s="111"/>
      <c r="C39" s="83" t="s">
        <v>274</v>
      </c>
      <c r="D39" s="83" t="s">
        <v>265</v>
      </c>
      <c r="E39" s="83" t="s">
        <v>275</v>
      </c>
      <c r="F39" s="83" t="s">
        <v>272</v>
      </c>
      <c r="G39" s="83" t="s">
        <v>238</v>
      </c>
      <c r="H39" s="83" t="s">
        <v>273</v>
      </c>
      <c r="I39" s="83" t="s">
        <v>255</v>
      </c>
      <c r="J39" s="83"/>
      <c r="K39" s="83" t="s">
        <v>256</v>
      </c>
      <c r="L39" s="111"/>
      <c r="M39" s="111"/>
      <c r="N39" s="111"/>
      <c r="O39" s="111"/>
      <c r="P39" s="111"/>
      <c r="Q39" s="102"/>
      <c r="R39" s="102"/>
      <c r="S39" s="102"/>
    </row>
    <row r="40" spans="1:19" s="2" customFormat="1" ht="228" customHeight="1">
      <c r="A40" s="110"/>
      <c r="B40" s="111"/>
      <c r="C40" s="84" t="s">
        <v>276</v>
      </c>
      <c r="D40" s="84" t="s">
        <v>238</v>
      </c>
      <c r="E40" s="84" t="s">
        <v>277</v>
      </c>
      <c r="F40" s="84"/>
      <c r="G40" s="84"/>
      <c r="H40" s="84"/>
      <c r="I40" s="84" t="s">
        <v>257</v>
      </c>
      <c r="J40" s="84" t="s">
        <v>219</v>
      </c>
      <c r="K40" s="84" t="s">
        <v>258</v>
      </c>
      <c r="L40" s="111"/>
      <c r="M40" s="111"/>
      <c r="N40" s="111"/>
      <c r="O40" s="111"/>
      <c r="P40" s="111"/>
      <c r="Q40" s="100"/>
      <c r="R40" s="100"/>
      <c r="S40" s="100"/>
    </row>
    <row r="41" spans="1:19" s="2" customFormat="1" ht="98.25" customHeight="1">
      <c r="A41" s="114" t="s">
        <v>167</v>
      </c>
      <c r="B41" s="104">
        <v>5016</v>
      </c>
      <c r="C41" s="27" t="s">
        <v>231</v>
      </c>
      <c r="D41" s="27" t="s">
        <v>259</v>
      </c>
      <c r="E41" s="27" t="s">
        <v>233</v>
      </c>
      <c r="F41" s="27" t="s">
        <v>278</v>
      </c>
      <c r="G41" s="27" t="s">
        <v>238</v>
      </c>
      <c r="H41" s="27" t="s">
        <v>279</v>
      </c>
      <c r="I41" s="27" t="s">
        <v>283</v>
      </c>
      <c r="J41" s="27"/>
      <c r="K41" s="27" t="s">
        <v>285</v>
      </c>
      <c r="L41" s="104" t="s">
        <v>142</v>
      </c>
      <c r="M41" s="104" t="s">
        <v>146</v>
      </c>
      <c r="N41" s="103">
        <f>7261.3-293</f>
        <v>6968.3</v>
      </c>
      <c r="O41" s="103">
        <f>7102.2-293</f>
        <v>6809.2</v>
      </c>
      <c r="P41" s="103">
        <f>2341-293</f>
        <v>2048</v>
      </c>
      <c r="Q41" s="99">
        <f t="shared" si="2"/>
        <v>2162.7</v>
      </c>
      <c r="R41" s="99">
        <f t="shared" si="3"/>
        <v>2277.3</v>
      </c>
      <c r="S41" s="99">
        <f t="shared" si="4"/>
        <v>2277.3</v>
      </c>
    </row>
    <row r="42" spans="1:19" s="2" customFormat="1" ht="144" customHeight="1">
      <c r="A42" s="110"/>
      <c r="B42" s="111"/>
      <c r="C42" s="27" t="s">
        <v>280</v>
      </c>
      <c r="D42" s="27" t="s">
        <v>281</v>
      </c>
      <c r="E42" s="27" t="s">
        <v>282</v>
      </c>
      <c r="F42" s="27" t="s">
        <v>248</v>
      </c>
      <c r="G42" s="27" t="s">
        <v>238</v>
      </c>
      <c r="H42" s="27" t="s">
        <v>249</v>
      </c>
      <c r="I42" s="27" t="s">
        <v>284</v>
      </c>
      <c r="J42" s="27" t="s">
        <v>219</v>
      </c>
      <c r="K42" s="27" t="s">
        <v>286</v>
      </c>
      <c r="L42" s="111"/>
      <c r="M42" s="111"/>
      <c r="N42" s="111"/>
      <c r="O42" s="111"/>
      <c r="P42" s="111"/>
      <c r="Q42" s="100"/>
      <c r="R42" s="100"/>
      <c r="S42" s="100"/>
    </row>
    <row r="43" spans="1:19" s="2" customFormat="1" ht="19.5" customHeight="1" hidden="1">
      <c r="A43" s="114" t="s">
        <v>159</v>
      </c>
      <c r="B43" s="104" t="s">
        <v>148</v>
      </c>
      <c r="C43" s="31"/>
      <c r="D43" s="31"/>
      <c r="E43" s="31"/>
      <c r="F43" s="31"/>
      <c r="G43" s="31"/>
      <c r="H43" s="31"/>
      <c r="I43" s="92"/>
      <c r="J43" s="31"/>
      <c r="K43" s="31"/>
      <c r="L43" s="104" t="s">
        <v>163</v>
      </c>
      <c r="M43" s="104" t="s">
        <v>138</v>
      </c>
      <c r="N43" s="103">
        <v>1316.5</v>
      </c>
      <c r="O43" s="103">
        <v>1117.8000000000002</v>
      </c>
      <c r="P43" s="103">
        <v>2468.4</v>
      </c>
      <c r="Q43" s="99">
        <f t="shared" si="2"/>
        <v>2606.6</v>
      </c>
      <c r="R43" s="99">
        <f t="shared" si="3"/>
        <v>2744.7</v>
      </c>
      <c r="S43" s="99">
        <f t="shared" si="4"/>
        <v>2744.7</v>
      </c>
    </row>
    <row r="44" spans="1:19" s="2" customFormat="1" ht="63.75" customHeight="1">
      <c r="A44" s="110"/>
      <c r="B44" s="111"/>
      <c r="C44" s="83" t="s">
        <v>231</v>
      </c>
      <c r="D44" s="83" t="s">
        <v>259</v>
      </c>
      <c r="E44" s="83" t="s">
        <v>233</v>
      </c>
      <c r="F44" s="83"/>
      <c r="G44" s="83"/>
      <c r="H44" s="83"/>
      <c r="I44" s="83" t="s">
        <v>290</v>
      </c>
      <c r="J44" s="83"/>
      <c r="K44" s="83" t="s">
        <v>291</v>
      </c>
      <c r="L44" s="111"/>
      <c r="M44" s="111"/>
      <c r="N44" s="111"/>
      <c r="O44" s="111"/>
      <c r="P44" s="111"/>
      <c r="Q44" s="102"/>
      <c r="R44" s="102">
        <f t="shared" si="3"/>
        <v>0</v>
      </c>
      <c r="S44" s="102">
        <f t="shared" si="4"/>
        <v>0</v>
      </c>
    </row>
    <row r="45" spans="1:19" s="2" customFormat="1" ht="99" customHeight="1">
      <c r="A45" s="110"/>
      <c r="B45" s="111"/>
      <c r="C45" s="57"/>
      <c r="D45" s="57"/>
      <c r="E45" s="57"/>
      <c r="F45" s="57"/>
      <c r="G45" s="57"/>
      <c r="H45" s="57"/>
      <c r="I45" s="67" t="s">
        <v>324</v>
      </c>
      <c r="J45" s="48"/>
      <c r="K45" s="67" t="s">
        <v>325</v>
      </c>
      <c r="L45" s="111"/>
      <c r="M45" s="111"/>
      <c r="N45" s="111"/>
      <c r="O45" s="111"/>
      <c r="P45" s="111"/>
      <c r="Q45" s="102"/>
      <c r="R45" s="102">
        <f t="shared" si="3"/>
        <v>0</v>
      </c>
      <c r="S45" s="102">
        <f t="shared" si="4"/>
        <v>0</v>
      </c>
    </row>
    <row r="46" spans="1:19" s="2" customFormat="1" ht="90.75" customHeight="1">
      <c r="A46" s="110"/>
      <c r="B46" s="111"/>
      <c r="C46" s="84" t="s">
        <v>287</v>
      </c>
      <c r="D46" s="84" t="s">
        <v>288</v>
      </c>
      <c r="E46" s="84" t="s">
        <v>289</v>
      </c>
      <c r="F46" s="84"/>
      <c r="G46" s="84"/>
      <c r="H46" s="84"/>
      <c r="I46" s="51" t="s">
        <v>324</v>
      </c>
      <c r="J46" s="43"/>
      <c r="K46" s="51" t="s">
        <v>312</v>
      </c>
      <c r="L46" s="111"/>
      <c r="M46" s="111"/>
      <c r="N46" s="111"/>
      <c r="O46" s="111"/>
      <c r="P46" s="111"/>
      <c r="Q46" s="100"/>
      <c r="R46" s="100">
        <f t="shared" si="3"/>
        <v>0</v>
      </c>
      <c r="S46" s="100">
        <f t="shared" si="4"/>
        <v>0</v>
      </c>
    </row>
    <row r="47" spans="1:19" s="2" customFormat="1" ht="115.5" customHeight="1">
      <c r="A47" s="27" t="s">
        <v>168</v>
      </c>
      <c r="B47" s="14" t="s">
        <v>172</v>
      </c>
      <c r="C47" s="32" t="s">
        <v>231</v>
      </c>
      <c r="D47" s="32" t="s">
        <v>259</v>
      </c>
      <c r="E47" s="32" t="s">
        <v>233</v>
      </c>
      <c r="F47" s="32" t="s">
        <v>292</v>
      </c>
      <c r="G47" s="32" t="s">
        <v>238</v>
      </c>
      <c r="H47" s="40" t="s">
        <v>293</v>
      </c>
      <c r="I47" s="95" t="s">
        <v>361</v>
      </c>
      <c r="J47" s="28"/>
      <c r="K47" s="94" t="s">
        <v>360</v>
      </c>
      <c r="L47" s="14" t="s">
        <v>147</v>
      </c>
      <c r="M47" s="14" t="s">
        <v>169</v>
      </c>
      <c r="N47" s="15">
        <v>172.5</v>
      </c>
      <c r="O47" s="15">
        <v>102.5</v>
      </c>
      <c r="P47" s="15">
        <v>22</v>
      </c>
      <c r="Q47" s="42">
        <f t="shared" si="2"/>
        <v>23.2</v>
      </c>
      <c r="R47" s="42">
        <f t="shared" si="3"/>
        <v>24.4</v>
      </c>
      <c r="S47" s="42">
        <f t="shared" si="4"/>
        <v>24.4</v>
      </c>
    </row>
    <row r="48" spans="1:19" s="2" customFormat="1" ht="71.25" customHeight="1">
      <c r="A48" s="109" t="s">
        <v>171</v>
      </c>
      <c r="B48" s="104">
        <v>5026</v>
      </c>
      <c r="C48" s="77" t="s">
        <v>294</v>
      </c>
      <c r="D48" s="77" t="s">
        <v>295</v>
      </c>
      <c r="E48" s="77" t="s">
        <v>296</v>
      </c>
      <c r="F48" s="36"/>
      <c r="G48" s="35"/>
      <c r="H48" s="35"/>
      <c r="I48" s="96"/>
      <c r="J48" s="79"/>
      <c r="K48" s="79"/>
      <c r="L48" s="104" t="s">
        <v>163</v>
      </c>
      <c r="M48" s="104" t="s">
        <v>147</v>
      </c>
      <c r="N48" s="103">
        <v>48.4</v>
      </c>
      <c r="O48" s="103">
        <v>48</v>
      </c>
      <c r="P48" s="103">
        <v>106</v>
      </c>
      <c r="Q48" s="103">
        <f t="shared" si="2"/>
        <v>111.9</v>
      </c>
      <c r="R48" s="103">
        <f t="shared" si="3"/>
        <v>117.8</v>
      </c>
      <c r="S48" s="103">
        <f t="shared" si="4"/>
        <v>117.8</v>
      </c>
    </row>
    <row r="49" spans="1:19" s="2" customFormat="1" ht="69.75" customHeight="1">
      <c r="A49" s="110"/>
      <c r="B49" s="111"/>
      <c r="C49" s="80" t="s">
        <v>231</v>
      </c>
      <c r="D49" s="80" t="s">
        <v>259</v>
      </c>
      <c r="E49" s="80" t="s">
        <v>233</v>
      </c>
      <c r="F49" s="50"/>
      <c r="G49" s="43"/>
      <c r="H49" s="43"/>
      <c r="I49" s="81" t="s">
        <v>254</v>
      </c>
      <c r="J49" s="82" t="s">
        <v>219</v>
      </c>
      <c r="K49" s="82" t="s">
        <v>253</v>
      </c>
      <c r="L49" s="111"/>
      <c r="M49" s="111"/>
      <c r="N49" s="111"/>
      <c r="O49" s="111"/>
      <c r="P49" s="111"/>
      <c r="Q49" s="111">
        <f t="shared" si="2"/>
        <v>0</v>
      </c>
      <c r="R49" s="111">
        <f t="shared" si="3"/>
        <v>0</v>
      </c>
      <c r="S49" s="111">
        <f t="shared" si="4"/>
        <v>0</v>
      </c>
    </row>
    <row r="50" spans="1:19" s="2" customFormat="1" ht="78.75" customHeight="1">
      <c r="A50" s="112" t="s">
        <v>297</v>
      </c>
      <c r="B50" s="104" t="s">
        <v>298</v>
      </c>
      <c r="C50" s="77" t="s">
        <v>231</v>
      </c>
      <c r="D50" s="77" t="s">
        <v>300</v>
      </c>
      <c r="E50" s="77" t="s">
        <v>233</v>
      </c>
      <c r="F50" s="77" t="s">
        <v>301</v>
      </c>
      <c r="G50" s="77" t="s">
        <v>265</v>
      </c>
      <c r="H50" s="77" t="s">
        <v>302</v>
      </c>
      <c r="I50" s="78" t="s">
        <v>351</v>
      </c>
      <c r="J50" s="79"/>
      <c r="K50" s="79" t="s">
        <v>352</v>
      </c>
      <c r="L50" s="14" t="s">
        <v>147</v>
      </c>
      <c r="M50" s="14" t="s">
        <v>146</v>
      </c>
      <c r="N50" s="15">
        <v>7</v>
      </c>
      <c r="O50" s="15">
        <v>6</v>
      </c>
      <c r="P50" s="15">
        <v>7</v>
      </c>
      <c r="Q50" s="15">
        <f t="shared" si="2"/>
        <v>7.4</v>
      </c>
      <c r="R50" s="15">
        <f t="shared" si="3"/>
        <v>7.8</v>
      </c>
      <c r="S50" s="15">
        <f t="shared" si="4"/>
        <v>7.8</v>
      </c>
    </row>
    <row r="51" spans="1:19" s="2" customFormat="1" ht="159.75" customHeight="1">
      <c r="A51" s="113"/>
      <c r="B51" s="111"/>
      <c r="C51" s="80" t="s">
        <v>303</v>
      </c>
      <c r="D51" s="80" t="s">
        <v>304</v>
      </c>
      <c r="E51" s="80" t="s">
        <v>305</v>
      </c>
      <c r="F51" s="81" t="s">
        <v>306</v>
      </c>
      <c r="G51" s="81" t="s">
        <v>307</v>
      </c>
      <c r="H51" s="82" t="s">
        <v>308</v>
      </c>
      <c r="I51" s="93"/>
      <c r="J51" s="58"/>
      <c r="K51" s="58"/>
      <c r="L51" s="14" t="s">
        <v>147</v>
      </c>
      <c r="M51" s="14" t="s">
        <v>146</v>
      </c>
      <c r="N51" s="15"/>
      <c r="O51" s="15"/>
      <c r="P51" s="15">
        <v>12</v>
      </c>
      <c r="Q51" s="15">
        <f t="shared" si="2"/>
        <v>12.7</v>
      </c>
      <c r="R51" s="15">
        <f t="shared" si="3"/>
        <v>13.4</v>
      </c>
      <c r="S51" s="15">
        <f t="shared" si="4"/>
        <v>13.4</v>
      </c>
    </row>
    <row r="52" spans="1:19" s="2" customFormat="1" ht="62.25" customHeight="1">
      <c r="A52" s="109" t="s">
        <v>186</v>
      </c>
      <c r="B52" s="104" t="s">
        <v>299</v>
      </c>
      <c r="C52" s="77" t="s">
        <v>231</v>
      </c>
      <c r="D52" s="77" t="s">
        <v>259</v>
      </c>
      <c r="E52" s="77" t="s">
        <v>233</v>
      </c>
      <c r="F52" s="36"/>
      <c r="G52" s="35"/>
      <c r="H52" s="35"/>
      <c r="I52" s="121" t="s">
        <v>319</v>
      </c>
      <c r="J52" s="149"/>
      <c r="K52" s="150" t="s">
        <v>353</v>
      </c>
      <c r="L52" s="35" t="s">
        <v>138</v>
      </c>
      <c r="M52" s="35" t="s">
        <v>140</v>
      </c>
      <c r="N52" s="99">
        <v>33.9</v>
      </c>
      <c r="O52" s="99">
        <v>29.5</v>
      </c>
      <c r="P52" s="99">
        <v>28</v>
      </c>
      <c r="Q52" s="99">
        <f t="shared" si="2"/>
        <v>29.6</v>
      </c>
      <c r="R52" s="99">
        <f t="shared" si="3"/>
        <v>31.2</v>
      </c>
      <c r="S52" s="99">
        <f t="shared" si="4"/>
        <v>31.2</v>
      </c>
    </row>
    <row r="53" spans="1:19" s="2" customFormat="1" ht="51.75" customHeight="1">
      <c r="A53" s="110"/>
      <c r="B53" s="111"/>
      <c r="C53" s="80" t="s">
        <v>309</v>
      </c>
      <c r="D53" s="80" t="s">
        <v>310</v>
      </c>
      <c r="E53" s="80" t="s">
        <v>311</v>
      </c>
      <c r="F53" s="50"/>
      <c r="G53" s="43"/>
      <c r="H53" s="43"/>
      <c r="I53" s="108"/>
      <c r="J53" s="108"/>
      <c r="K53" s="100"/>
      <c r="L53" s="43"/>
      <c r="M53" s="43"/>
      <c r="N53" s="100"/>
      <c r="O53" s="100"/>
      <c r="P53" s="100"/>
      <c r="Q53" s="100">
        <f t="shared" si="2"/>
        <v>0</v>
      </c>
      <c r="R53" s="100">
        <f t="shared" si="3"/>
        <v>0</v>
      </c>
      <c r="S53" s="100">
        <f t="shared" si="4"/>
        <v>0</v>
      </c>
    </row>
    <row r="54" spans="1:19" s="13" customFormat="1" ht="10.5" customHeight="1">
      <c r="A54" s="18"/>
      <c r="B54" s="19" t="s">
        <v>60</v>
      </c>
      <c r="C54" s="29"/>
      <c r="D54" s="29"/>
      <c r="E54" s="29"/>
      <c r="F54" s="18"/>
      <c r="G54" s="19"/>
      <c r="H54" s="19"/>
      <c r="I54" s="19"/>
      <c r="J54" s="19"/>
      <c r="K54" s="19"/>
      <c r="L54" s="19"/>
      <c r="M54" s="19"/>
      <c r="N54" s="21"/>
      <c r="O54" s="21"/>
      <c r="P54" s="21"/>
      <c r="Q54" s="21"/>
      <c r="R54" s="21"/>
      <c r="S54" s="21"/>
    </row>
    <row r="55" spans="1:19" s="13" customFormat="1" ht="90" customHeight="1">
      <c r="A55" s="18" t="s">
        <v>61</v>
      </c>
      <c r="B55" s="19" t="s">
        <v>62</v>
      </c>
      <c r="C55" s="20" t="s">
        <v>47</v>
      </c>
      <c r="D55" s="19" t="s">
        <v>47</v>
      </c>
      <c r="E55" s="19" t="s">
        <v>47</v>
      </c>
      <c r="F55" s="20" t="s">
        <v>47</v>
      </c>
      <c r="G55" s="19" t="s">
        <v>47</v>
      </c>
      <c r="H55" s="19" t="s">
        <v>47</v>
      </c>
      <c r="I55" s="19"/>
      <c r="J55" s="19"/>
      <c r="K55" s="19"/>
      <c r="L55" s="19" t="s">
        <v>47</v>
      </c>
      <c r="M55" s="19" t="s">
        <v>47</v>
      </c>
      <c r="N55" s="21">
        <f>N57+N58+N59+N25+N61+N62+N63</f>
        <v>6347.1</v>
      </c>
      <c r="O55" s="21">
        <f>O57+O58+O59+O25+O61+O62+O63</f>
        <v>6136.4</v>
      </c>
      <c r="P55" s="21">
        <f>P57+P58+P59+P60+P61</f>
        <v>7090.3</v>
      </c>
      <c r="Q55" s="21">
        <f>Q57+Q58+Q59+Q60+Q61</f>
        <v>7487.299999999999</v>
      </c>
      <c r="R55" s="21">
        <f>R57+R58+R59+R60+R61</f>
        <v>7884.099999999999</v>
      </c>
      <c r="S55" s="21">
        <f>S57+S58+S59+S60+S61</f>
        <v>7884.099999999999</v>
      </c>
    </row>
    <row r="56" spans="1:19" s="2" customFormat="1" ht="14.25" customHeight="1">
      <c r="A56" s="16" t="s">
        <v>52</v>
      </c>
      <c r="B56" s="25"/>
      <c r="C56" s="14"/>
      <c r="D56" s="14"/>
      <c r="E56" s="14"/>
      <c r="F56" s="14"/>
      <c r="G56" s="14"/>
      <c r="H56" s="14"/>
      <c r="I56" s="14"/>
      <c r="J56" s="14"/>
      <c r="K56" s="14"/>
      <c r="L56" s="14"/>
      <c r="M56" s="14"/>
      <c r="N56" s="14"/>
      <c r="O56" s="14"/>
      <c r="P56" s="14"/>
      <c r="Q56" s="14"/>
      <c r="R56" s="14"/>
      <c r="S56" s="14"/>
    </row>
    <row r="57" spans="1:19" s="2" customFormat="1" ht="93" customHeight="1">
      <c r="A57" s="105" t="s">
        <v>150</v>
      </c>
      <c r="B57" s="104" t="s">
        <v>63</v>
      </c>
      <c r="C57" s="52" t="s">
        <v>196</v>
      </c>
      <c r="D57" s="35" t="s">
        <v>197</v>
      </c>
      <c r="E57" s="47" t="s">
        <v>198</v>
      </c>
      <c r="F57" s="52" t="s">
        <v>199</v>
      </c>
      <c r="G57" s="35" t="s">
        <v>200</v>
      </c>
      <c r="H57" s="47" t="s">
        <v>201</v>
      </c>
      <c r="I57" s="45" t="s">
        <v>202</v>
      </c>
      <c r="J57" s="46"/>
      <c r="K57" s="47" t="s">
        <v>204</v>
      </c>
      <c r="L57" s="14" t="s">
        <v>138</v>
      </c>
      <c r="M57" s="14" t="s">
        <v>151</v>
      </c>
      <c r="N57" s="14">
        <v>960.4</v>
      </c>
      <c r="O57" s="14">
        <v>924</v>
      </c>
      <c r="P57" s="14">
        <v>957.7</v>
      </c>
      <c r="Q57" s="15">
        <f aca="true" t="shared" si="5" ref="Q57:Q65">ROUND(P57*1.056,1)</f>
        <v>1011.3</v>
      </c>
      <c r="R57" s="15">
        <f aca="true" t="shared" si="6" ref="R57:R65">ROUND(Q57*1.053,1)</f>
        <v>1064.9</v>
      </c>
      <c r="S57" s="15">
        <f aca="true" t="shared" si="7" ref="S57:S65">R57</f>
        <v>1064.9</v>
      </c>
    </row>
    <row r="58" spans="1:19" s="2" customFormat="1" ht="171.75" customHeight="1">
      <c r="A58" s="105"/>
      <c r="B58" s="111"/>
      <c r="C58" s="48"/>
      <c r="D58" s="48"/>
      <c r="E58" s="48"/>
      <c r="F58" s="54" t="s">
        <v>209</v>
      </c>
      <c r="G58" s="54" t="s">
        <v>203</v>
      </c>
      <c r="H58" s="54" t="s">
        <v>312</v>
      </c>
      <c r="I58" s="54" t="s">
        <v>205</v>
      </c>
      <c r="J58" s="55"/>
      <c r="K58" s="56" t="s">
        <v>206</v>
      </c>
      <c r="L58" s="14" t="s">
        <v>138</v>
      </c>
      <c r="M58" s="14" t="s">
        <v>147</v>
      </c>
      <c r="N58" s="91">
        <f>44.4-30.5</f>
        <v>13.899999999999999</v>
      </c>
      <c r="O58" s="91">
        <f>43.3-30.5</f>
        <v>12.799999999999997</v>
      </c>
      <c r="P58" s="14">
        <v>15.1</v>
      </c>
      <c r="Q58" s="15">
        <f t="shared" si="5"/>
        <v>15.9</v>
      </c>
      <c r="R58" s="15">
        <f t="shared" si="6"/>
        <v>16.7</v>
      </c>
      <c r="S58" s="15">
        <f t="shared" si="7"/>
        <v>16.7</v>
      </c>
    </row>
    <row r="59" spans="1:19" s="2" customFormat="1" ht="106.5" customHeight="1">
      <c r="A59" s="105"/>
      <c r="B59" s="111"/>
      <c r="C59" s="48"/>
      <c r="D59" s="48"/>
      <c r="E59" s="48"/>
      <c r="F59" s="48"/>
      <c r="G59" s="48"/>
      <c r="H59" s="48"/>
      <c r="I59" s="54" t="s">
        <v>207</v>
      </c>
      <c r="J59" s="48"/>
      <c r="K59" s="56" t="s">
        <v>208</v>
      </c>
      <c r="L59" s="14" t="s">
        <v>138</v>
      </c>
      <c r="M59" s="14" t="s">
        <v>142</v>
      </c>
      <c r="N59" s="91">
        <f>5001.6-18.5-76.5-25.1-38.7-108.7-1</f>
        <v>4733.1</v>
      </c>
      <c r="O59" s="91">
        <f>4876.4-108.7-38.7-25.1-76.5-18.5-1</f>
        <v>4607.9</v>
      </c>
      <c r="P59" s="14" t="s">
        <v>192</v>
      </c>
      <c r="Q59" s="15">
        <f t="shared" si="5"/>
        <v>5366.5</v>
      </c>
      <c r="R59" s="15">
        <f t="shared" si="6"/>
        <v>5650.9</v>
      </c>
      <c r="S59" s="15">
        <f t="shared" si="7"/>
        <v>5650.9</v>
      </c>
    </row>
    <row r="60" spans="1:19" s="2" customFormat="1" ht="70.5" customHeight="1">
      <c r="A60" s="105"/>
      <c r="B60" s="111"/>
      <c r="C60" s="48"/>
      <c r="D60" s="48"/>
      <c r="E60" s="48"/>
      <c r="F60" s="48"/>
      <c r="G60" s="48"/>
      <c r="H60" s="48"/>
      <c r="I60" s="54" t="s">
        <v>254</v>
      </c>
      <c r="J60" s="57"/>
      <c r="K60" s="57"/>
      <c r="L60" s="14" t="s">
        <v>142</v>
      </c>
      <c r="M60" s="14" t="s">
        <v>170</v>
      </c>
      <c r="N60" s="15">
        <v>428.8</v>
      </c>
      <c r="O60" s="15">
        <v>293</v>
      </c>
      <c r="P60" s="15">
        <v>700</v>
      </c>
      <c r="Q60" s="15">
        <f t="shared" si="5"/>
        <v>739.2</v>
      </c>
      <c r="R60" s="15">
        <f t="shared" si="6"/>
        <v>778.4</v>
      </c>
      <c r="S60" s="15">
        <f t="shared" si="7"/>
        <v>778.4</v>
      </c>
    </row>
    <row r="61" spans="1:19" s="2" customFormat="1" ht="165.75" customHeight="1">
      <c r="A61" s="105"/>
      <c r="B61" s="111"/>
      <c r="C61" s="43"/>
      <c r="D61" s="43"/>
      <c r="E61" s="43"/>
      <c r="F61" s="43"/>
      <c r="G61" s="43"/>
      <c r="H61" s="43"/>
      <c r="I61" s="58" t="s">
        <v>347</v>
      </c>
      <c r="J61" s="43"/>
      <c r="K61" s="59" t="s">
        <v>348</v>
      </c>
      <c r="L61" s="14" t="s">
        <v>161</v>
      </c>
      <c r="M61" s="14" t="s">
        <v>138</v>
      </c>
      <c r="N61" s="14">
        <v>276.7</v>
      </c>
      <c r="O61" s="14">
        <v>276.7</v>
      </c>
      <c r="P61" s="14" t="s">
        <v>194</v>
      </c>
      <c r="Q61" s="15">
        <f t="shared" si="5"/>
        <v>354.4</v>
      </c>
      <c r="R61" s="15">
        <f t="shared" si="6"/>
        <v>373.2</v>
      </c>
      <c r="S61" s="15">
        <f t="shared" si="7"/>
        <v>373.2</v>
      </c>
    </row>
    <row r="62" spans="1:19" s="2" customFormat="1" ht="124.5" customHeight="1">
      <c r="A62" s="16" t="s">
        <v>173</v>
      </c>
      <c r="B62" s="14" t="s">
        <v>174</v>
      </c>
      <c r="C62" s="26" t="s">
        <v>210</v>
      </c>
      <c r="D62" s="26" t="s">
        <v>211</v>
      </c>
      <c r="E62" s="26" t="s">
        <v>212</v>
      </c>
      <c r="F62" s="26"/>
      <c r="G62" s="26"/>
      <c r="H62" s="26"/>
      <c r="I62" s="26" t="s">
        <v>213</v>
      </c>
      <c r="J62" s="26"/>
      <c r="K62" s="26" t="s">
        <v>214</v>
      </c>
      <c r="L62" s="14" t="s">
        <v>138</v>
      </c>
      <c r="M62" s="14" t="s">
        <v>140</v>
      </c>
      <c r="N62" s="14">
        <v>253</v>
      </c>
      <c r="O62" s="14">
        <v>207.8</v>
      </c>
      <c r="P62" s="14">
        <v>396</v>
      </c>
      <c r="Q62" s="15">
        <f t="shared" si="5"/>
        <v>418.2</v>
      </c>
      <c r="R62" s="15">
        <f t="shared" si="6"/>
        <v>440.4</v>
      </c>
      <c r="S62" s="15">
        <f t="shared" si="7"/>
        <v>440.4</v>
      </c>
    </row>
    <row r="63" spans="1:19" s="2" customFormat="1" ht="141.75" customHeight="1">
      <c r="A63" s="16" t="s">
        <v>175</v>
      </c>
      <c r="B63" s="14" t="s">
        <v>176</v>
      </c>
      <c r="C63" s="14"/>
      <c r="D63" s="14"/>
      <c r="E63" s="14"/>
      <c r="F63" s="14"/>
      <c r="G63" s="14"/>
      <c r="H63" s="14"/>
      <c r="I63" s="26" t="s">
        <v>313</v>
      </c>
      <c r="J63" s="26" t="s">
        <v>219</v>
      </c>
      <c r="K63" s="26" t="s">
        <v>314</v>
      </c>
      <c r="L63" s="14" t="s">
        <v>163</v>
      </c>
      <c r="M63" s="14" t="s">
        <v>147</v>
      </c>
      <c r="N63" s="14">
        <v>110</v>
      </c>
      <c r="O63" s="14">
        <v>107.2</v>
      </c>
      <c r="P63" s="14" t="s">
        <v>177</v>
      </c>
      <c r="Q63" s="15">
        <f t="shared" si="5"/>
        <v>116.2</v>
      </c>
      <c r="R63" s="15">
        <f t="shared" si="6"/>
        <v>122.4</v>
      </c>
      <c r="S63" s="15">
        <f t="shared" si="7"/>
        <v>122.4</v>
      </c>
    </row>
    <row r="64" spans="1:19" s="34" customFormat="1" ht="72.75" customHeight="1">
      <c r="A64" s="131" t="s">
        <v>355</v>
      </c>
      <c r="B64" s="133" t="s">
        <v>354</v>
      </c>
      <c r="C64" s="60"/>
      <c r="D64" s="60"/>
      <c r="E64" s="60"/>
      <c r="F64" s="60"/>
      <c r="G64" s="60"/>
      <c r="H64" s="60"/>
      <c r="I64" s="61" t="s">
        <v>322</v>
      </c>
      <c r="J64" s="62"/>
      <c r="K64" s="62" t="s">
        <v>312</v>
      </c>
      <c r="L64" s="133" t="s">
        <v>142</v>
      </c>
      <c r="M64" s="133" t="s">
        <v>146</v>
      </c>
      <c r="N64" s="129">
        <v>293</v>
      </c>
      <c r="O64" s="129">
        <v>293</v>
      </c>
      <c r="P64" s="129">
        <v>293</v>
      </c>
      <c r="Q64" s="129">
        <f t="shared" si="5"/>
        <v>309.4</v>
      </c>
      <c r="R64" s="129">
        <f t="shared" si="6"/>
        <v>325.8</v>
      </c>
      <c r="S64" s="129">
        <f t="shared" si="7"/>
        <v>325.8</v>
      </c>
    </row>
    <row r="65" spans="1:19" s="34" customFormat="1" ht="66.75" customHeight="1">
      <c r="A65" s="132"/>
      <c r="B65" s="130"/>
      <c r="C65" s="63"/>
      <c r="D65" s="64"/>
      <c r="E65" s="64"/>
      <c r="F65" s="63"/>
      <c r="G65" s="64"/>
      <c r="H65" s="64"/>
      <c r="I65" s="65" t="s">
        <v>322</v>
      </c>
      <c r="J65" s="64"/>
      <c r="K65" s="66" t="s">
        <v>323</v>
      </c>
      <c r="L65" s="130"/>
      <c r="M65" s="130"/>
      <c r="N65" s="130"/>
      <c r="O65" s="130"/>
      <c r="P65" s="130"/>
      <c r="Q65" s="130">
        <f t="shared" si="5"/>
        <v>0</v>
      </c>
      <c r="R65" s="130">
        <f t="shared" si="6"/>
        <v>0</v>
      </c>
      <c r="S65" s="130">
        <f t="shared" si="7"/>
        <v>0</v>
      </c>
    </row>
    <row r="66" spans="1:19" s="2" customFormat="1" ht="11.25" customHeight="1">
      <c r="A66" s="16" t="s">
        <v>48</v>
      </c>
      <c r="B66" s="14"/>
      <c r="C66" s="16"/>
      <c r="D66" s="14"/>
      <c r="E66" s="14"/>
      <c r="F66" s="16"/>
      <c r="G66" s="14"/>
      <c r="H66" s="14"/>
      <c r="I66" s="14"/>
      <c r="J66" s="14"/>
      <c r="K66" s="14"/>
      <c r="L66" s="14"/>
      <c r="M66" s="14"/>
      <c r="N66" s="15"/>
      <c r="O66" s="15"/>
      <c r="P66" s="15"/>
      <c r="Q66" s="15"/>
      <c r="R66" s="15"/>
      <c r="S66" s="15"/>
    </row>
    <row r="67" spans="1:19" s="13" customFormat="1" ht="118.5" customHeight="1">
      <c r="A67" s="18" t="s">
        <v>64</v>
      </c>
      <c r="B67" s="19" t="s">
        <v>65</v>
      </c>
      <c r="C67" s="20" t="s">
        <v>47</v>
      </c>
      <c r="D67" s="19" t="s">
        <v>47</v>
      </c>
      <c r="E67" s="19" t="s">
        <v>47</v>
      </c>
      <c r="F67" s="20" t="s">
        <v>47</v>
      </c>
      <c r="G67" s="19" t="s">
        <v>47</v>
      </c>
      <c r="H67" s="19" t="s">
        <v>47</v>
      </c>
      <c r="I67" s="19"/>
      <c r="J67" s="19"/>
      <c r="K67" s="19"/>
      <c r="L67" s="19" t="s">
        <v>47</v>
      </c>
      <c r="M67" s="19" t="s">
        <v>47</v>
      </c>
      <c r="N67" s="21"/>
      <c r="O67" s="21"/>
      <c r="P67" s="21"/>
      <c r="Q67" s="21"/>
      <c r="R67" s="21"/>
      <c r="S67" s="21"/>
    </row>
    <row r="68" spans="1:19" s="2" customFormat="1" ht="54.75" customHeight="1">
      <c r="A68" s="16" t="s">
        <v>66</v>
      </c>
      <c r="B68" s="14" t="s">
        <v>67</v>
      </c>
      <c r="C68" s="17" t="s">
        <v>47</v>
      </c>
      <c r="D68" s="14" t="s">
        <v>47</v>
      </c>
      <c r="E68" s="14" t="s">
        <v>47</v>
      </c>
      <c r="F68" s="17" t="s">
        <v>47</v>
      </c>
      <c r="G68" s="14" t="s">
        <v>47</v>
      </c>
      <c r="H68" s="14" t="s">
        <v>47</v>
      </c>
      <c r="I68" s="14"/>
      <c r="J68" s="14"/>
      <c r="K68" s="14"/>
      <c r="L68" s="14" t="s">
        <v>47</v>
      </c>
      <c r="M68" s="14" t="s">
        <v>47</v>
      </c>
      <c r="N68" s="15"/>
      <c r="O68" s="15"/>
      <c r="P68" s="15"/>
      <c r="Q68" s="15"/>
      <c r="R68" s="15"/>
      <c r="S68" s="15"/>
    </row>
    <row r="69" spans="1:19" s="2" customFormat="1" ht="10.5" customHeight="1">
      <c r="A69" s="16" t="s">
        <v>52</v>
      </c>
      <c r="B69" s="14" t="s">
        <v>68</v>
      </c>
      <c r="C69" s="16"/>
      <c r="D69" s="14"/>
      <c r="E69" s="14"/>
      <c r="F69" s="16"/>
      <c r="G69" s="14"/>
      <c r="H69" s="14"/>
      <c r="I69" s="14"/>
      <c r="J69" s="14"/>
      <c r="K69" s="14"/>
      <c r="L69" s="14"/>
      <c r="M69" s="14"/>
      <c r="N69" s="15"/>
      <c r="O69" s="15"/>
      <c r="P69" s="15"/>
      <c r="Q69" s="15"/>
      <c r="R69" s="15"/>
      <c r="S69" s="15"/>
    </row>
    <row r="70" spans="1:19" s="2" customFormat="1" ht="10.5" customHeight="1">
      <c r="A70" s="16" t="s">
        <v>48</v>
      </c>
      <c r="B70" s="14" t="s">
        <v>69</v>
      </c>
      <c r="C70" s="16"/>
      <c r="D70" s="14"/>
      <c r="E70" s="14"/>
      <c r="F70" s="16"/>
      <c r="G70" s="14"/>
      <c r="H70" s="14"/>
      <c r="I70" s="14"/>
      <c r="J70" s="14"/>
      <c r="K70" s="14"/>
      <c r="L70" s="14"/>
      <c r="M70" s="14"/>
      <c r="N70" s="15"/>
      <c r="O70" s="15"/>
      <c r="P70" s="15"/>
      <c r="Q70" s="15"/>
      <c r="R70" s="15"/>
      <c r="S70" s="15"/>
    </row>
    <row r="71" spans="1:19" s="2" customFormat="1" ht="90.75" customHeight="1">
      <c r="A71" s="16" t="s">
        <v>70</v>
      </c>
      <c r="B71" s="14" t="s">
        <v>71</v>
      </c>
      <c r="C71" s="49" t="s">
        <v>47</v>
      </c>
      <c r="D71" s="35" t="s">
        <v>47</v>
      </c>
      <c r="E71" s="35" t="s">
        <v>47</v>
      </c>
      <c r="F71" s="49" t="s">
        <v>47</v>
      </c>
      <c r="G71" s="35" t="s">
        <v>47</v>
      </c>
      <c r="H71" s="35" t="s">
        <v>47</v>
      </c>
      <c r="I71" s="35"/>
      <c r="J71" s="35"/>
      <c r="K71" s="35"/>
      <c r="L71" s="35" t="s">
        <v>47</v>
      </c>
      <c r="M71" s="35" t="s">
        <v>47</v>
      </c>
      <c r="N71" s="42"/>
      <c r="O71" s="42"/>
      <c r="P71" s="42"/>
      <c r="Q71" s="42"/>
      <c r="R71" s="42"/>
      <c r="S71" s="42"/>
    </row>
    <row r="72" spans="1:19" s="2" customFormat="1" ht="10.5" customHeight="1">
      <c r="A72" s="16" t="s">
        <v>52</v>
      </c>
      <c r="B72" s="14" t="s">
        <v>72</v>
      </c>
      <c r="C72" s="105"/>
      <c r="D72" s="104"/>
      <c r="E72" s="104"/>
      <c r="F72" s="105"/>
      <c r="G72" s="104"/>
      <c r="H72" s="104"/>
      <c r="I72" s="35"/>
      <c r="J72" s="35"/>
      <c r="K72" s="35"/>
      <c r="L72" s="104"/>
      <c r="M72" s="104"/>
      <c r="N72" s="103"/>
      <c r="O72" s="103"/>
      <c r="P72" s="103"/>
      <c r="Q72" s="103"/>
      <c r="R72" s="103"/>
      <c r="S72" s="103"/>
    </row>
    <row r="73" spans="1:19" s="2" customFormat="1" ht="10.5" customHeight="1">
      <c r="A73" s="16" t="s">
        <v>48</v>
      </c>
      <c r="B73" s="14"/>
      <c r="C73" s="105"/>
      <c r="D73" s="104"/>
      <c r="E73" s="104"/>
      <c r="F73" s="105"/>
      <c r="G73" s="104"/>
      <c r="H73" s="104"/>
      <c r="I73" s="43"/>
      <c r="J73" s="43"/>
      <c r="K73" s="43"/>
      <c r="L73" s="104"/>
      <c r="M73" s="104"/>
      <c r="N73" s="103"/>
      <c r="O73" s="103"/>
      <c r="P73" s="103"/>
      <c r="Q73" s="103"/>
      <c r="R73" s="103"/>
      <c r="S73" s="103"/>
    </row>
    <row r="74" spans="1:19" s="13" customFormat="1" ht="89.25" customHeight="1">
      <c r="A74" s="18" t="s">
        <v>73</v>
      </c>
      <c r="B74" s="19" t="s">
        <v>74</v>
      </c>
      <c r="C74" s="20" t="s">
        <v>47</v>
      </c>
      <c r="D74" s="19" t="s">
        <v>47</v>
      </c>
      <c r="E74" s="19" t="s">
        <v>47</v>
      </c>
      <c r="F74" s="20" t="s">
        <v>47</v>
      </c>
      <c r="G74" s="19" t="s">
        <v>47</v>
      </c>
      <c r="H74" s="19" t="s">
        <v>47</v>
      </c>
      <c r="I74" s="19"/>
      <c r="J74" s="19"/>
      <c r="K74" s="19"/>
      <c r="L74" s="19" t="s">
        <v>47</v>
      </c>
      <c r="M74" s="19" t="s">
        <v>47</v>
      </c>
      <c r="N74" s="21"/>
      <c r="O74" s="21"/>
      <c r="P74" s="21"/>
      <c r="Q74" s="21"/>
      <c r="R74" s="21"/>
      <c r="S74" s="21"/>
    </row>
    <row r="75" spans="1:19" s="2" customFormat="1" ht="12" customHeight="1">
      <c r="A75" s="16" t="s">
        <v>52</v>
      </c>
      <c r="B75" s="14"/>
      <c r="C75" s="36"/>
      <c r="D75" s="35"/>
      <c r="E75" s="35"/>
      <c r="F75" s="36"/>
      <c r="G75" s="35"/>
      <c r="H75" s="35"/>
      <c r="I75" s="35"/>
      <c r="J75" s="35"/>
      <c r="K75" s="35"/>
      <c r="L75" s="35"/>
      <c r="M75" s="35"/>
      <c r="N75" s="42"/>
      <c r="O75" s="42"/>
      <c r="P75" s="42"/>
      <c r="Q75" s="42"/>
      <c r="R75" s="42"/>
      <c r="S75" s="42"/>
    </row>
    <row r="76" spans="1:19" s="2" customFormat="1" ht="11.25" customHeight="1">
      <c r="A76" s="16"/>
      <c r="B76" s="14"/>
      <c r="C76" s="50"/>
      <c r="D76" s="43"/>
      <c r="E76" s="43"/>
      <c r="F76" s="50"/>
      <c r="G76" s="43"/>
      <c r="H76" s="43"/>
      <c r="I76" s="43"/>
      <c r="J76" s="43"/>
      <c r="K76" s="43"/>
      <c r="L76" s="43"/>
      <c r="M76" s="43"/>
      <c r="N76" s="44"/>
      <c r="O76" s="44"/>
      <c r="P76" s="43"/>
      <c r="Q76" s="44"/>
      <c r="R76" s="44"/>
      <c r="S76" s="44"/>
    </row>
    <row r="77" spans="1:19" s="2" customFormat="1" ht="126.75" customHeight="1">
      <c r="A77" s="18" t="s">
        <v>75</v>
      </c>
      <c r="B77" s="19" t="s">
        <v>76</v>
      </c>
      <c r="C77" s="20" t="s">
        <v>47</v>
      </c>
      <c r="D77" s="19" t="s">
        <v>47</v>
      </c>
      <c r="E77" s="19" t="s">
        <v>47</v>
      </c>
      <c r="F77" s="20" t="s">
        <v>47</v>
      </c>
      <c r="G77" s="19" t="s">
        <v>47</v>
      </c>
      <c r="H77" s="19" t="s">
        <v>47</v>
      </c>
      <c r="I77" s="19"/>
      <c r="J77" s="19"/>
      <c r="K77" s="19"/>
      <c r="L77" s="19" t="s">
        <v>47</v>
      </c>
      <c r="M77" s="19" t="s">
        <v>47</v>
      </c>
      <c r="N77" s="21">
        <f aca="true" t="shared" si="8" ref="N77:S77">N80+N83</f>
        <v>207.29999999999998</v>
      </c>
      <c r="O77" s="21">
        <f t="shared" si="8"/>
        <v>207.29999999999998</v>
      </c>
      <c r="P77" s="21">
        <f t="shared" si="8"/>
        <v>224.2</v>
      </c>
      <c r="Q77" s="21">
        <f t="shared" si="8"/>
        <v>224.2</v>
      </c>
      <c r="R77" s="21">
        <f t="shared" si="8"/>
        <v>224.2</v>
      </c>
      <c r="S77" s="21">
        <f t="shared" si="8"/>
        <v>224.2</v>
      </c>
    </row>
    <row r="78" spans="1:19" s="2" customFormat="1" ht="36.75" customHeight="1">
      <c r="A78" s="16" t="s">
        <v>81</v>
      </c>
      <c r="B78" s="14" t="s">
        <v>77</v>
      </c>
      <c r="C78" s="17" t="s">
        <v>47</v>
      </c>
      <c r="D78" s="14" t="s">
        <v>47</v>
      </c>
      <c r="E78" s="14" t="s">
        <v>47</v>
      </c>
      <c r="F78" s="17" t="s">
        <v>47</v>
      </c>
      <c r="G78" s="14" t="s">
        <v>47</v>
      </c>
      <c r="H78" s="14" t="s">
        <v>47</v>
      </c>
      <c r="I78" s="14"/>
      <c r="J78" s="14"/>
      <c r="K78" s="14"/>
      <c r="L78" s="14" t="s">
        <v>47</v>
      </c>
      <c r="M78" s="14" t="s">
        <v>47</v>
      </c>
      <c r="N78" s="15"/>
      <c r="O78" s="15"/>
      <c r="P78" s="15"/>
      <c r="Q78" s="15"/>
      <c r="R78" s="15"/>
      <c r="S78" s="15"/>
    </row>
    <row r="79" spans="1:19" s="2" customFormat="1" ht="10.5" customHeight="1">
      <c r="A79" s="16" t="s">
        <v>52</v>
      </c>
      <c r="B79" s="14" t="s">
        <v>78</v>
      </c>
      <c r="C79" s="36"/>
      <c r="D79" s="35"/>
      <c r="E79" s="35"/>
      <c r="F79" s="36"/>
      <c r="G79" s="35"/>
      <c r="H79" s="35"/>
      <c r="I79" s="35"/>
      <c r="J79" s="35"/>
      <c r="K79" s="35"/>
      <c r="L79" s="104" t="s">
        <v>151</v>
      </c>
      <c r="M79" s="104" t="s">
        <v>147</v>
      </c>
      <c r="N79" s="42"/>
      <c r="O79" s="42"/>
      <c r="P79" s="53"/>
      <c r="Q79" s="42"/>
      <c r="R79" s="42"/>
      <c r="S79" s="42"/>
    </row>
    <row r="80" spans="1:19" s="2" customFormat="1" ht="97.5" customHeight="1">
      <c r="A80" s="105" t="s">
        <v>152</v>
      </c>
      <c r="B80" s="104" t="s">
        <v>153</v>
      </c>
      <c r="C80" s="67" t="s">
        <v>231</v>
      </c>
      <c r="D80" s="67" t="s">
        <v>326</v>
      </c>
      <c r="E80" s="67" t="s">
        <v>233</v>
      </c>
      <c r="F80" s="67" t="s">
        <v>327</v>
      </c>
      <c r="G80" s="67" t="s">
        <v>328</v>
      </c>
      <c r="H80" s="67" t="s">
        <v>329</v>
      </c>
      <c r="I80" s="48"/>
      <c r="J80" s="48"/>
      <c r="K80" s="48"/>
      <c r="L80" s="104"/>
      <c r="M80" s="104"/>
      <c r="N80" s="106">
        <v>206.29999999999998</v>
      </c>
      <c r="O80" s="106">
        <v>206.29999999999998</v>
      </c>
      <c r="P80" s="106">
        <v>223.2</v>
      </c>
      <c r="Q80" s="106">
        <v>223.2</v>
      </c>
      <c r="R80" s="106">
        <v>223.2</v>
      </c>
      <c r="S80" s="106">
        <v>223.2</v>
      </c>
    </row>
    <row r="81" spans="1:19" s="2" customFormat="1" ht="47.25" customHeight="1">
      <c r="A81" s="122"/>
      <c r="B81" s="111"/>
      <c r="C81" s="67" t="s">
        <v>330</v>
      </c>
      <c r="D81" s="67" t="s">
        <v>288</v>
      </c>
      <c r="E81" s="67" t="s">
        <v>331</v>
      </c>
      <c r="F81" s="68"/>
      <c r="G81" s="68"/>
      <c r="H81" s="69"/>
      <c r="I81" s="48"/>
      <c r="J81" s="48"/>
      <c r="K81" s="48"/>
      <c r="L81" s="104"/>
      <c r="M81" s="104"/>
      <c r="N81" s="102"/>
      <c r="O81" s="102"/>
      <c r="P81" s="107"/>
      <c r="Q81" s="107"/>
      <c r="R81" s="107"/>
      <c r="S81" s="107"/>
    </row>
    <row r="82" spans="1:19" s="2" customFormat="1" ht="89.25" customHeight="1">
      <c r="A82" s="122"/>
      <c r="B82" s="111"/>
      <c r="C82" s="51" t="s">
        <v>332</v>
      </c>
      <c r="D82" s="51" t="s">
        <v>333</v>
      </c>
      <c r="E82" s="51" t="s">
        <v>334</v>
      </c>
      <c r="F82" s="70"/>
      <c r="G82" s="70"/>
      <c r="H82" s="70"/>
      <c r="I82" s="51" t="s">
        <v>315</v>
      </c>
      <c r="J82" s="51" t="s">
        <v>219</v>
      </c>
      <c r="K82" s="51" t="s">
        <v>316</v>
      </c>
      <c r="L82" s="104"/>
      <c r="M82" s="104"/>
      <c r="N82" s="100"/>
      <c r="O82" s="100"/>
      <c r="P82" s="108"/>
      <c r="Q82" s="108"/>
      <c r="R82" s="108"/>
      <c r="S82" s="108"/>
    </row>
    <row r="83" spans="1:19" s="2" customFormat="1" ht="119.25" customHeight="1">
      <c r="A83" s="105" t="s">
        <v>155</v>
      </c>
      <c r="B83" s="104" t="s">
        <v>154</v>
      </c>
      <c r="C83" s="52" t="s">
        <v>231</v>
      </c>
      <c r="D83" s="52" t="s">
        <v>326</v>
      </c>
      <c r="E83" s="52" t="s">
        <v>233</v>
      </c>
      <c r="F83" s="52" t="s">
        <v>335</v>
      </c>
      <c r="G83" s="52" t="s">
        <v>265</v>
      </c>
      <c r="H83" s="52" t="s">
        <v>271</v>
      </c>
      <c r="I83" s="151" t="s">
        <v>317</v>
      </c>
      <c r="J83" s="151" t="s">
        <v>219</v>
      </c>
      <c r="K83" s="151" t="s">
        <v>318</v>
      </c>
      <c r="L83" s="101" t="s">
        <v>138</v>
      </c>
      <c r="M83" s="101" t="s">
        <v>142</v>
      </c>
      <c r="N83" s="99">
        <v>1</v>
      </c>
      <c r="O83" s="99">
        <v>1</v>
      </c>
      <c r="P83" s="99">
        <v>1</v>
      </c>
      <c r="Q83" s="99">
        <v>1</v>
      </c>
      <c r="R83" s="99">
        <v>1</v>
      </c>
      <c r="S83" s="99">
        <v>1</v>
      </c>
    </row>
    <row r="84" spans="1:19" s="2" customFormat="1" ht="90" customHeight="1">
      <c r="A84" s="122"/>
      <c r="B84" s="111"/>
      <c r="C84" s="70"/>
      <c r="D84" s="70"/>
      <c r="E84" s="70"/>
      <c r="F84" s="51" t="s">
        <v>336</v>
      </c>
      <c r="G84" s="51" t="s">
        <v>238</v>
      </c>
      <c r="H84" s="51" t="s">
        <v>337</v>
      </c>
      <c r="I84" s="144"/>
      <c r="J84" s="144"/>
      <c r="K84" s="144"/>
      <c r="L84" s="100"/>
      <c r="M84" s="100"/>
      <c r="N84" s="100"/>
      <c r="O84" s="100"/>
      <c r="P84" s="100"/>
      <c r="Q84" s="100"/>
      <c r="R84" s="100"/>
      <c r="S84" s="100"/>
    </row>
    <row r="85" spans="1:19" s="2" customFormat="1" ht="38.25" customHeight="1">
      <c r="A85" s="16" t="s">
        <v>79</v>
      </c>
      <c r="B85" s="14" t="s">
        <v>80</v>
      </c>
      <c r="C85" s="30"/>
      <c r="D85" s="30"/>
      <c r="E85" s="30"/>
      <c r="F85" s="30"/>
      <c r="G85" s="30"/>
      <c r="H85" s="30"/>
      <c r="I85" s="14"/>
      <c r="J85" s="14"/>
      <c r="K85" s="14"/>
      <c r="L85" s="14" t="s">
        <v>47</v>
      </c>
      <c r="M85" s="14" t="s">
        <v>47</v>
      </c>
      <c r="N85" s="15"/>
      <c r="O85" s="15"/>
      <c r="P85" s="15"/>
      <c r="Q85" s="15"/>
      <c r="R85" s="15"/>
      <c r="S85" s="15"/>
    </row>
    <row r="86" spans="1:19" s="2" customFormat="1" ht="10.5" customHeight="1">
      <c r="A86" s="16" t="s">
        <v>52</v>
      </c>
      <c r="B86" s="14" t="s">
        <v>82</v>
      </c>
      <c r="C86" s="105"/>
      <c r="D86" s="104"/>
      <c r="E86" s="104"/>
      <c r="F86" s="105"/>
      <c r="G86" s="104"/>
      <c r="H86" s="104"/>
      <c r="I86" s="35"/>
      <c r="J86" s="35"/>
      <c r="K86" s="35"/>
      <c r="L86" s="104"/>
      <c r="M86" s="104"/>
      <c r="N86" s="103"/>
      <c r="O86" s="103"/>
      <c r="P86" s="103"/>
      <c r="Q86" s="103"/>
      <c r="R86" s="103"/>
      <c r="S86" s="103"/>
    </row>
    <row r="87" spans="1:19" s="2" customFormat="1" ht="10.5" customHeight="1">
      <c r="A87" s="16" t="s">
        <v>48</v>
      </c>
      <c r="B87" s="14"/>
      <c r="C87" s="105"/>
      <c r="D87" s="104"/>
      <c r="E87" s="104"/>
      <c r="F87" s="105"/>
      <c r="G87" s="104"/>
      <c r="H87" s="104"/>
      <c r="I87" s="43"/>
      <c r="J87" s="43"/>
      <c r="K87" s="43"/>
      <c r="L87" s="104"/>
      <c r="M87" s="104"/>
      <c r="N87" s="103"/>
      <c r="O87" s="103"/>
      <c r="P87" s="103"/>
      <c r="Q87" s="103"/>
      <c r="R87" s="103"/>
      <c r="S87" s="103"/>
    </row>
    <row r="88" spans="1:19" s="2" customFormat="1" ht="10.5" customHeight="1">
      <c r="A88" s="16" t="s">
        <v>48</v>
      </c>
      <c r="B88" s="14" t="s">
        <v>83</v>
      </c>
      <c r="C88" s="16"/>
      <c r="D88" s="14"/>
      <c r="E88" s="14"/>
      <c r="F88" s="16"/>
      <c r="G88" s="14"/>
      <c r="H88" s="14"/>
      <c r="I88" s="14"/>
      <c r="J88" s="14"/>
      <c r="K88" s="14"/>
      <c r="L88" s="14"/>
      <c r="M88" s="14"/>
      <c r="N88" s="15"/>
      <c r="O88" s="15"/>
      <c r="P88" s="15"/>
      <c r="Q88" s="15"/>
      <c r="R88" s="15"/>
      <c r="S88" s="15"/>
    </row>
    <row r="89" spans="1:19" s="2" customFormat="1" ht="93.75" customHeight="1">
      <c r="A89" s="18" t="s">
        <v>84</v>
      </c>
      <c r="B89" s="19" t="s">
        <v>85</v>
      </c>
      <c r="C89" s="20" t="s">
        <v>47</v>
      </c>
      <c r="D89" s="19" t="s">
        <v>47</v>
      </c>
      <c r="E89" s="19" t="s">
        <v>47</v>
      </c>
      <c r="F89" s="20" t="s">
        <v>47</v>
      </c>
      <c r="G89" s="19" t="s">
        <v>47</v>
      </c>
      <c r="H89" s="19" t="s">
        <v>47</v>
      </c>
      <c r="I89" s="19"/>
      <c r="J89" s="19"/>
      <c r="K89" s="19"/>
      <c r="L89" s="19" t="s">
        <v>47</v>
      </c>
      <c r="M89" s="19" t="s">
        <v>47</v>
      </c>
      <c r="N89" s="21">
        <f aca="true" t="shared" si="9" ref="N89:S89">N90+N95</f>
        <v>517.4</v>
      </c>
      <c r="O89" s="21">
        <f t="shared" si="9"/>
        <v>517.4</v>
      </c>
      <c r="P89" s="21">
        <f t="shared" si="9"/>
        <v>481.4</v>
      </c>
      <c r="Q89" s="21">
        <f t="shared" si="9"/>
        <v>508.50000000000006</v>
      </c>
      <c r="R89" s="21">
        <f t="shared" si="9"/>
        <v>535.5999999999999</v>
      </c>
      <c r="S89" s="21">
        <f t="shared" si="9"/>
        <v>535.5999999999999</v>
      </c>
    </row>
    <row r="90" spans="1:19" s="2" customFormat="1" ht="15.75" customHeight="1">
      <c r="A90" s="16" t="s">
        <v>86</v>
      </c>
      <c r="B90" s="14" t="s">
        <v>87</v>
      </c>
      <c r="C90" s="17" t="s">
        <v>47</v>
      </c>
      <c r="D90" s="14" t="s">
        <v>47</v>
      </c>
      <c r="E90" s="14" t="s">
        <v>47</v>
      </c>
      <c r="F90" s="17" t="s">
        <v>47</v>
      </c>
      <c r="G90" s="14" t="s">
        <v>47</v>
      </c>
      <c r="H90" s="14" t="s">
        <v>47</v>
      </c>
      <c r="I90" s="14"/>
      <c r="J90" s="14"/>
      <c r="K90" s="14"/>
      <c r="L90" s="14" t="s">
        <v>47</v>
      </c>
      <c r="M90" s="14" t="s">
        <v>47</v>
      </c>
      <c r="N90" s="15"/>
      <c r="O90" s="15"/>
      <c r="P90" s="15"/>
      <c r="Q90" s="15"/>
      <c r="R90" s="15"/>
      <c r="S90" s="15"/>
    </row>
    <row r="91" spans="1:19" s="2" customFormat="1" ht="22.5" customHeight="1">
      <c r="A91" s="16" t="s">
        <v>88</v>
      </c>
      <c r="B91" s="14" t="s">
        <v>89</v>
      </c>
      <c r="C91" s="16"/>
      <c r="D91" s="14"/>
      <c r="E91" s="14"/>
      <c r="F91" s="16"/>
      <c r="G91" s="14"/>
      <c r="H91" s="14"/>
      <c r="I91" s="14"/>
      <c r="J91" s="14"/>
      <c r="K91" s="14"/>
      <c r="L91" s="14"/>
      <c r="M91" s="14"/>
      <c r="N91" s="15"/>
      <c r="O91" s="15"/>
      <c r="P91" s="15"/>
      <c r="Q91" s="15"/>
      <c r="R91" s="15"/>
      <c r="S91" s="15"/>
    </row>
    <row r="92" spans="1:19" s="2" customFormat="1" ht="55.5" customHeight="1">
      <c r="A92" s="16" t="s">
        <v>95</v>
      </c>
      <c r="B92" s="14" t="s">
        <v>90</v>
      </c>
      <c r="C92" s="17" t="s">
        <v>47</v>
      </c>
      <c r="D92" s="14" t="s">
        <v>47</v>
      </c>
      <c r="E92" s="14" t="s">
        <v>47</v>
      </c>
      <c r="F92" s="17" t="s">
        <v>47</v>
      </c>
      <c r="G92" s="14" t="s">
        <v>47</v>
      </c>
      <c r="H92" s="14" t="s">
        <v>47</v>
      </c>
      <c r="I92" s="14"/>
      <c r="J92" s="14"/>
      <c r="K92" s="14"/>
      <c r="L92" s="14" t="s">
        <v>47</v>
      </c>
      <c r="M92" s="14" t="s">
        <v>47</v>
      </c>
      <c r="N92" s="15"/>
      <c r="O92" s="15"/>
      <c r="P92" s="15"/>
      <c r="Q92" s="15"/>
      <c r="R92" s="15"/>
      <c r="S92" s="15"/>
    </row>
    <row r="93" spans="1:19" s="2" customFormat="1" ht="12" customHeight="1">
      <c r="A93" s="16" t="s">
        <v>52</v>
      </c>
      <c r="B93" s="14" t="s">
        <v>91</v>
      </c>
      <c r="C93" s="16"/>
      <c r="D93" s="14"/>
      <c r="E93" s="14"/>
      <c r="F93" s="16"/>
      <c r="G93" s="14"/>
      <c r="H93" s="14"/>
      <c r="I93" s="14"/>
      <c r="J93" s="14"/>
      <c r="K93" s="14"/>
      <c r="L93" s="14"/>
      <c r="M93" s="14"/>
      <c r="N93" s="15"/>
      <c r="O93" s="15"/>
      <c r="P93" s="15"/>
      <c r="Q93" s="15"/>
      <c r="R93" s="15"/>
      <c r="S93" s="15"/>
    </row>
    <row r="94" spans="1:19" s="2" customFormat="1" ht="11.25" customHeight="1">
      <c r="A94" s="16"/>
      <c r="B94" s="14"/>
      <c r="C94" s="16"/>
      <c r="D94" s="14"/>
      <c r="E94" s="14"/>
      <c r="F94" s="16"/>
      <c r="G94" s="14"/>
      <c r="H94" s="14"/>
      <c r="I94" s="14"/>
      <c r="J94" s="14"/>
      <c r="K94" s="14"/>
      <c r="L94" s="14"/>
      <c r="M94" s="14"/>
      <c r="N94" s="15"/>
      <c r="O94" s="15"/>
      <c r="P94" s="15"/>
      <c r="Q94" s="15"/>
      <c r="R94" s="15"/>
      <c r="S94" s="15"/>
    </row>
    <row r="95" spans="1:19" s="13" customFormat="1" ht="27" customHeight="1">
      <c r="A95" s="18" t="s">
        <v>92</v>
      </c>
      <c r="B95" s="19" t="s">
        <v>93</v>
      </c>
      <c r="C95" s="20" t="s">
        <v>47</v>
      </c>
      <c r="D95" s="19" t="s">
        <v>47</v>
      </c>
      <c r="E95" s="19" t="s">
        <v>47</v>
      </c>
      <c r="F95" s="20" t="s">
        <v>47</v>
      </c>
      <c r="G95" s="19" t="s">
        <v>47</v>
      </c>
      <c r="H95" s="19" t="s">
        <v>47</v>
      </c>
      <c r="I95" s="19"/>
      <c r="J95" s="19"/>
      <c r="K95" s="19"/>
      <c r="L95" s="19"/>
      <c r="M95" s="19"/>
      <c r="N95" s="21">
        <f aca="true" t="shared" si="10" ref="N95:S95">N96</f>
        <v>517.4</v>
      </c>
      <c r="O95" s="21">
        <f t="shared" si="10"/>
        <v>517.4</v>
      </c>
      <c r="P95" s="21">
        <f t="shared" si="10"/>
        <v>481.4</v>
      </c>
      <c r="Q95" s="21">
        <f t="shared" si="10"/>
        <v>508.50000000000006</v>
      </c>
      <c r="R95" s="21">
        <f t="shared" si="10"/>
        <v>535.5999999999999</v>
      </c>
      <c r="S95" s="21">
        <f t="shared" si="10"/>
        <v>535.5999999999999</v>
      </c>
    </row>
    <row r="96" spans="1:19" s="13" customFormat="1" ht="77.25" customHeight="1">
      <c r="A96" s="18" t="s">
        <v>187</v>
      </c>
      <c r="B96" s="19" t="s">
        <v>94</v>
      </c>
      <c r="C96" s="20" t="s">
        <v>47</v>
      </c>
      <c r="D96" s="19" t="s">
        <v>47</v>
      </c>
      <c r="E96" s="19" t="s">
        <v>47</v>
      </c>
      <c r="F96" s="20" t="s">
        <v>47</v>
      </c>
      <c r="G96" s="19" t="s">
        <v>47</v>
      </c>
      <c r="H96" s="19" t="s">
        <v>47</v>
      </c>
      <c r="I96" s="19"/>
      <c r="J96" s="19"/>
      <c r="K96" s="19"/>
      <c r="L96" s="19" t="s">
        <v>47</v>
      </c>
      <c r="M96" s="19" t="s">
        <v>47</v>
      </c>
      <c r="N96" s="21">
        <f aca="true" t="shared" si="11" ref="N96:S96">N102+N112+N110+N100+N108+N116+N114+N106+N104+N98</f>
        <v>517.4</v>
      </c>
      <c r="O96" s="21">
        <f t="shared" si="11"/>
        <v>517.4</v>
      </c>
      <c r="P96" s="21">
        <f t="shared" si="11"/>
        <v>481.4</v>
      </c>
      <c r="Q96" s="21">
        <f t="shared" si="11"/>
        <v>508.50000000000006</v>
      </c>
      <c r="R96" s="21">
        <f t="shared" si="11"/>
        <v>535.5999999999999</v>
      </c>
      <c r="S96" s="21">
        <f t="shared" si="11"/>
        <v>535.5999999999999</v>
      </c>
    </row>
    <row r="97" spans="1:19" s="2" customFormat="1" ht="16.5" customHeight="1">
      <c r="A97" s="16" t="s">
        <v>52</v>
      </c>
      <c r="B97" s="14"/>
      <c r="C97" s="16"/>
      <c r="D97" s="14"/>
      <c r="E97" s="14"/>
      <c r="F97" s="16"/>
      <c r="G97" s="14"/>
      <c r="H97" s="14"/>
      <c r="I97" s="14"/>
      <c r="J97" s="14"/>
      <c r="K97" s="14"/>
      <c r="L97" s="14"/>
      <c r="M97" s="14"/>
      <c r="N97" s="15"/>
      <c r="O97" s="15"/>
      <c r="P97" s="15"/>
      <c r="Q97" s="15"/>
      <c r="R97" s="15"/>
      <c r="S97" s="15"/>
    </row>
    <row r="98" spans="1:19" s="34" customFormat="1" ht="134.25" customHeight="1">
      <c r="A98" s="142" t="s">
        <v>181</v>
      </c>
      <c r="B98" s="101" t="s">
        <v>188</v>
      </c>
      <c r="C98" s="141"/>
      <c r="D98" s="140"/>
      <c r="E98" s="145"/>
      <c r="F98" s="71"/>
      <c r="G98" s="60"/>
      <c r="H98" s="60"/>
      <c r="I98" s="41" t="s">
        <v>343</v>
      </c>
      <c r="J98" s="33"/>
      <c r="K98" s="41" t="s">
        <v>312</v>
      </c>
      <c r="L98" s="133" t="s">
        <v>138</v>
      </c>
      <c r="M98" s="133" t="s">
        <v>147</v>
      </c>
      <c r="N98" s="129">
        <v>30.5</v>
      </c>
      <c r="O98" s="129">
        <v>30.5</v>
      </c>
      <c r="P98" s="129">
        <v>32</v>
      </c>
      <c r="Q98" s="129">
        <f aca="true" t="shared" si="12" ref="Q98:Q117">ROUND(P98*1.056,1)</f>
        <v>33.8</v>
      </c>
      <c r="R98" s="129">
        <f aca="true" t="shared" si="13" ref="R98:R117">ROUND(Q98*1.053,1)</f>
        <v>35.6</v>
      </c>
      <c r="S98" s="129">
        <f aca="true" t="shared" si="14" ref="S98:S117">R98</f>
        <v>35.6</v>
      </c>
    </row>
    <row r="99" spans="1:19" s="34" customFormat="1" ht="127.5" customHeight="1">
      <c r="A99" s="143"/>
      <c r="B99" s="102"/>
      <c r="C99" s="141"/>
      <c r="D99" s="140"/>
      <c r="E99" s="147"/>
      <c r="F99" s="72"/>
      <c r="G99" s="73"/>
      <c r="H99" s="73"/>
      <c r="I99" s="41" t="s">
        <v>343</v>
      </c>
      <c r="J99" s="33"/>
      <c r="K99" s="41" t="s">
        <v>325</v>
      </c>
      <c r="L99" s="130"/>
      <c r="M99" s="130"/>
      <c r="N99" s="130"/>
      <c r="O99" s="130"/>
      <c r="P99" s="130"/>
      <c r="Q99" s="130">
        <f t="shared" si="12"/>
        <v>0</v>
      </c>
      <c r="R99" s="130">
        <f t="shared" si="13"/>
        <v>0</v>
      </c>
      <c r="S99" s="130">
        <f t="shared" si="14"/>
        <v>0</v>
      </c>
    </row>
    <row r="100" spans="1:19" s="2" customFormat="1" ht="95.25" customHeight="1">
      <c r="A100" s="143"/>
      <c r="B100" s="102"/>
      <c r="C100" s="141"/>
      <c r="D100" s="140"/>
      <c r="E100" s="134"/>
      <c r="F100" s="74"/>
      <c r="G100" s="48"/>
      <c r="H100" s="48"/>
      <c r="I100" s="26" t="s">
        <v>324</v>
      </c>
      <c r="J100" s="14"/>
      <c r="K100" s="26" t="s">
        <v>312</v>
      </c>
      <c r="L100" s="104" t="s">
        <v>138</v>
      </c>
      <c r="M100" s="104" t="s">
        <v>142</v>
      </c>
      <c r="N100" s="103">
        <f>25.1+18.5</f>
        <v>43.6</v>
      </c>
      <c r="O100" s="103">
        <f>25.1+18.5</f>
        <v>43.6</v>
      </c>
      <c r="P100" s="103">
        <v>24.4</v>
      </c>
      <c r="Q100" s="103">
        <f t="shared" si="12"/>
        <v>25.8</v>
      </c>
      <c r="R100" s="103">
        <f t="shared" si="13"/>
        <v>27.2</v>
      </c>
      <c r="S100" s="103">
        <f t="shared" si="14"/>
        <v>27.2</v>
      </c>
    </row>
    <row r="101" spans="1:19" s="2" customFormat="1" ht="90.75" customHeight="1">
      <c r="A101" s="143"/>
      <c r="B101" s="102"/>
      <c r="C101" s="141"/>
      <c r="D101" s="140"/>
      <c r="E101" s="135"/>
      <c r="F101" s="74"/>
      <c r="G101" s="48"/>
      <c r="H101" s="48"/>
      <c r="I101" s="26" t="s">
        <v>324</v>
      </c>
      <c r="J101" s="14"/>
      <c r="K101" s="26" t="s">
        <v>325</v>
      </c>
      <c r="L101" s="111"/>
      <c r="M101" s="111"/>
      <c r="N101" s="111"/>
      <c r="O101" s="111"/>
      <c r="P101" s="111"/>
      <c r="Q101" s="111">
        <f t="shared" si="12"/>
        <v>0</v>
      </c>
      <c r="R101" s="111">
        <f t="shared" si="13"/>
        <v>0</v>
      </c>
      <c r="S101" s="111">
        <f t="shared" si="14"/>
        <v>0</v>
      </c>
    </row>
    <row r="102" spans="1:19" s="2" customFormat="1" ht="98.25" customHeight="1">
      <c r="A102" s="143"/>
      <c r="B102" s="102"/>
      <c r="C102" s="37"/>
      <c r="D102" s="38"/>
      <c r="E102" s="69"/>
      <c r="F102" s="74"/>
      <c r="G102" s="48"/>
      <c r="H102" s="48"/>
      <c r="I102" s="26" t="s">
        <v>324</v>
      </c>
      <c r="J102" s="14"/>
      <c r="K102" s="26" t="s">
        <v>312</v>
      </c>
      <c r="L102" s="104" t="s">
        <v>138</v>
      </c>
      <c r="M102" s="104" t="s">
        <v>139</v>
      </c>
      <c r="N102" s="103">
        <v>38.8</v>
      </c>
      <c r="O102" s="103">
        <v>38.8</v>
      </c>
      <c r="P102" s="103">
        <v>39.3</v>
      </c>
      <c r="Q102" s="103">
        <f t="shared" si="12"/>
        <v>41.5</v>
      </c>
      <c r="R102" s="103">
        <f t="shared" si="13"/>
        <v>43.7</v>
      </c>
      <c r="S102" s="103">
        <f t="shared" si="14"/>
        <v>43.7</v>
      </c>
    </row>
    <row r="103" spans="1:19" s="2" customFormat="1" ht="99" customHeight="1">
      <c r="A103" s="144"/>
      <c r="B103" s="100"/>
      <c r="C103" s="37"/>
      <c r="D103" s="39"/>
      <c r="E103" s="70"/>
      <c r="F103" s="50"/>
      <c r="G103" s="43"/>
      <c r="H103" s="43"/>
      <c r="I103" s="26" t="s">
        <v>324</v>
      </c>
      <c r="J103" s="14"/>
      <c r="K103" s="26" t="s">
        <v>325</v>
      </c>
      <c r="L103" s="111"/>
      <c r="M103" s="111"/>
      <c r="N103" s="111"/>
      <c r="O103" s="111"/>
      <c r="P103" s="111"/>
      <c r="Q103" s="111">
        <f t="shared" si="12"/>
        <v>0</v>
      </c>
      <c r="R103" s="111">
        <f t="shared" si="13"/>
        <v>0</v>
      </c>
      <c r="S103" s="111">
        <f t="shared" si="14"/>
        <v>0</v>
      </c>
    </row>
    <row r="104" spans="1:19" s="2" customFormat="1" ht="88.5" customHeight="1">
      <c r="A104" s="105" t="s">
        <v>185</v>
      </c>
      <c r="B104" s="104" t="s">
        <v>189</v>
      </c>
      <c r="C104" s="136" t="s">
        <v>231</v>
      </c>
      <c r="D104" s="136" t="s">
        <v>338</v>
      </c>
      <c r="E104" s="136" t="s">
        <v>233</v>
      </c>
      <c r="F104" s="16"/>
      <c r="G104" s="14"/>
      <c r="H104" s="14"/>
      <c r="I104" s="26" t="s">
        <v>324</v>
      </c>
      <c r="J104" s="14"/>
      <c r="K104" s="26" t="s">
        <v>312</v>
      </c>
      <c r="L104" s="104" t="s">
        <v>143</v>
      </c>
      <c r="M104" s="104" t="s">
        <v>142</v>
      </c>
      <c r="N104" s="103">
        <v>69</v>
      </c>
      <c r="O104" s="103">
        <v>69</v>
      </c>
      <c r="P104" s="103">
        <v>67.1</v>
      </c>
      <c r="Q104" s="103">
        <f t="shared" si="12"/>
        <v>70.9</v>
      </c>
      <c r="R104" s="103">
        <f t="shared" si="13"/>
        <v>74.7</v>
      </c>
      <c r="S104" s="103">
        <f t="shared" si="14"/>
        <v>74.7</v>
      </c>
    </row>
    <row r="105" spans="1:19" s="2" customFormat="1" ht="96" customHeight="1">
      <c r="A105" s="122"/>
      <c r="B105" s="111"/>
      <c r="C105" s="137"/>
      <c r="D105" s="137"/>
      <c r="E105" s="137"/>
      <c r="F105" s="16"/>
      <c r="G105" s="14"/>
      <c r="H105" s="14"/>
      <c r="I105" s="26" t="s">
        <v>324</v>
      </c>
      <c r="J105" s="14"/>
      <c r="K105" s="26" t="s">
        <v>325</v>
      </c>
      <c r="L105" s="111"/>
      <c r="M105" s="111"/>
      <c r="N105" s="111"/>
      <c r="O105" s="111"/>
      <c r="P105" s="111"/>
      <c r="Q105" s="111">
        <f t="shared" si="12"/>
        <v>0</v>
      </c>
      <c r="R105" s="111">
        <f t="shared" si="13"/>
        <v>0</v>
      </c>
      <c r="S105" s="111">
        <f t="shared" si="14"/>
        <v>0</v>
      </c>
    </row>
    <row r="106" spans="1:19" s="2" customFormat="1" ht="96.75" customHeight="1">
      <c r="A106" s="105" t="s">
        <v>184</v>
      </c>
      <c r="B106" s="104" t="s">
        <v>190</v>
      </c>
      <c r="C106" s="136" t="s">
        <v>231</v>
      </c>
      <c r="D106" s="136" t="s">
        <v>338</v>
      </c>
      <c r="E106" s="136" t="s">
        <v>233</v>
      </c>
      <c r="F106" s="36"/>
      <c r="G106" s="35"/>
      <c r="H106" s="35"/>
      <c r="I106" s="52" t="s">
        <v>324</v>
      </c>
      <c r="J106" s="35"/>
      <c r="K106" s="52" t="s">
        <v>312</v>
      </c>
      <c r="L106" s="104" t="s">
        <v>145</v>
      </c>
      <c r="M106" s="104" t="s">
        <v>146</v>
      </c>
      <c r="N106" s="103">
        <v>38.2</v>
      </c>
      <c r="O106" s="103">
        <v>38.2</v>
      </c>
      <c r="P106" s="103">
        <v>40.3</v>
      </c>
      <c r="Q106" s="103">
        <f t="shared" si="12"/>
        <v>42.6</v>
      </c>
      <c r="R106" s="103">
        <f t="shared" si="13"/>
        <v>44.9</v>
      </c>
      <c r="S106" s="103">
        <f t="shared" si="14"/>
        <v>44.9</v>
      </c>
    </row>
    <row r="107" spans="1:19" s="2" customFormat="1" ht="107.25" customHeight="1">
      <c r="A107" s="122"/>
      <c r="B107" s="111"/>
      <c r="C107" s="137"/>
      <c r="D107" s="137"/>
      <c r="E107" s="137"/>
      <c r="F107" s="50"/>
      <c r="G107" s="43"/>
      <c r="H107" s="43"/>
      <c r="I107" s="51" t="s">
        <v>324</v>
      </c>
      <c r="J107" s="43"/>
      <c r="K107" s="51" t="s">
        <v>325</v>
      </c>
      <c r="L107" s="111"/>
      <c r="M107" s="111"/>
      <c r="N107" s="111"/>
      <c r="O107" s="111"/>
      <c r="P107" s="111"/>
      <c r="Q107" s="111">
        <f t="shared" si="12"/>
        <v>0</v>
      </c>
      <c r="R107" s="111">
        <f t="shared" si="13"/>
        <v>0</v>
      </c>
      <c r="S107" s="111">
        <f t="shared" si="14"/>
        <v>0</v>
      </c>
    </row>
    <row r="108" spans="1:19" s="2" customFormat="1" ht="97.5" customHeight="1">
      <c r="A108" s="105" t="s">
        <v>180</v>
      </c>
      <c r="B108" s="104" t="s">
        <v>356</v>
      </c>
      <c r="C108" s="136" t="s">
        <v>231</v>
      </c>
      <c r="D108" s="136" t="s">
        <v>338</v>
      </c>
      <c r="E108" s="136" t="s">
        <v>233</v>
      </c>
      <c r="F108" s="36"/>
      <c r="G108" s="35"/>
      <c r="H108" s="35"/>
      <c r="I108" s="52" t="s">
        <v>324</v>
      </c>
      <c r="J108" s="35"/>
      <c r="K108" s="52" t="s">
        <v>312</v>
      </c>
      <c r="L108" s="104" t="s">
        <v>138</v>
      </c>
      <c r="M108" s="104" t="s">
        <v>142</v>
      </c>
      <c r="N108" s="103">
        <v>76.5</v>
      </c>
      <c r="O108" s="103">
        <v>76.5</v>
      </c>
      <c r="P108" s="103">
        <v>76.4</v>
      </c>
      <c r="Q108" s="103">
        <f t="shared" si="12"/>
        <v>80.7</v>
      </c>
      <c r="R108" s="103">
        <f t="shared" si="13"/>
        <v>85</v>
      </c>
      <c r="S108" s="103">
        <f t="shared" si="14"/>
        <v>85</v>
      </c>
    </row>
    <row r="109" spans="1:19" s="2" customFormat="1" ht="97.5" customHeight="1">
      <c r="A109" s="122"/>
      <c r="B109" s="111"/>
      <c r="C109" s="137"/>
      <c r="D109" s="137"/>
      <c r="E109" s="137"/>
      <c r="F109" s="50"/>
      <c r="G109" s="43"/>
      <c r="H109" s="43"/>
      <c r="I109" s="51" t="s">
        <v>324</v>
      </c>
      <c r="J109" s="43"/>
      <c r="K109" s="51" t="s">
        <v>325</v>
      </c>
      <c r="L109" s="111"/>
      <c r="M109" s="111"/>
      <c r="N109" s="111"/>
      <c r="O109" s="111"/>
      <c r="P109" s="111"/>
      <c r="Q109" s="111">
        <f t="shared" si="12"/>
        <v>0</v>
      </c>
      <c r="R109" s="111">
        <f t="shared" si="13"/>
        <v>0</v>
      </c>
      <c r="S109" s="111">
        <f t="shared" si="14"/>
        <v>0</v>
      </c>
    </row>
    <row r="110" spans="1:19" s="2" customFormat="1" ht="98.25" customHeight="1">
      <c r="A110" s="105" t="s">
        <v>179</v>
      </c>
      <c r="B110" s="104" t="s">
        <v>339</v>
      </c>
      <c r="C110" s="136" t="s">
        <v>231</v>
      </c>
      <c r="D110" s="136" t="s">
        <v>338</v>
      </c>
      <c r="E110" s="136" t="s">
        <v>233</v>
      </c>
      <c r="F110" s="36"/>
      <c r="G110" s="35"/>
      <c r="H110" s="35"/>
      <c r="I110" s="52" t="s">
        <v>324</v>
      </c>
      <c r="J110" s="35"/>
      <c r="K110" s="52" t="s">
        <v>312</v>
      </c>
      <c r="L110" s="104" t="s">
        <v>138</v>
      </c>
      <c r="M110" s="104" t="s">
        <v>142</v>
      </c>
      <c r="N110" s="103">
        <v>38.7</v>
      </c>
      <c r="O110" s="103">
        <v>38.7</v>
      </c>
      <c r="P110" s="103">
        <v>37.4</v>
      </c>
      <c r="Q110" s="103">
        <f t="shared" si="12"/>
        <v>39.5</v>
      </c>
      <c r="R110" s="103">
        <f t="shared" si="13"/>
        <v>41.6</v>
      </c>
      <c r="S110" s="103">
        <f t="shared" si="14"/>
        <v>41.6</v>
      </c>
    </row>
    <row r="111" spans="1:19" s="2" customFormat="1" ht="95.25" customHeight="1">
      <c r="A111" s="122"/>
      <c r="B111" s="111"/>
      <c r="C111" s="137"/>
      <c r="D111" s="137"/>
      <c r="E111" s="137"/>
      <c r="F111" s="50"/>
      <c r="G111" s="43"/>
      <c r="H111" s="43"/>
      <c r="I111" s="51" t="s">
        <v>324</v>
      </c>
      <c r="J111" s="43"/>
      <c r="K111" s="51" t="s">
        <v>325</v>
      </c>
      <c r="L111" s="111"/>
      <c r="M111" s="111"/>
      <c r="N111" s="111"/>
      <c r="O111" s="111"/>
      <c r="P111" s="111"/>
      <c r="Q111" s="111">
        <f t="shared" si="12"/>
        <v>0</v>
      </c>
      <c r="R111" s="111">
        <f t="shared" si="13"/>
        <v>0</v>
      </c>
      <c r="S111" s="111">
        <f t="shared" si="14"/>
        <v>0</v>
      </c>
    </row>
    <row r="112" spans="1:19" s="2" customFormat="1" ht="101.25" customHeight="1">
      <c r="A112" s="105" t="s">
        <v>178</v>
      </c>
      <c r="B112" s="104" t="s">
        <v>340</v>
      </c>
      <c r="C112" s="136" t="s">
        <v>231</v>
      </c>
      <c r="D112" s="136" t="s">
        <v>338</v>
      </c>
      <c r="E112" s="136" t="s">
        <v>233</v>
      </c>
      <c r="F112" s="16"/>
      <c r="G112" s="14"/>
      <c r="H112" s="14"/>
      <c r="I112" s="26" t="s">
        <v>324</v>
      </c>
      <c r="J112" s="14"/>
      <c r="K112" s="26" t="s">
        <v>312</v>
      </c>
      <c r="L112" s="104" t="s">
        <v>138</v>
      </c>
      <c r="M112" s="104" t="s">
        <v>142</v>
      </c>
      <c r="N112" s="103">
        <v>108.7</v>
      </c>
      <c r="O112" s="103">
        <v>108.7</v>
      </c>
      <c r="P112" s="103">
        <v>89.5</v>
      </c>
      <c r="Q112" s="103">
        <f t="shared" si="12"/>
        <v>94.5</v>
      </c>
      <c r="R112" s="103">
        <f t="shared" si="13"/>
        <v>99.5</v>
      </c>
      <c r="S112" s="103">
        <f t="shared" si="14"/>
        <v>99.5</v>
      </c>
    </row>
    <row r="113" spans="1:19" s="2" customFormat="1" ht="96.75" customHeight="1">
      <c r="A113" s="122"/>
      <c r="B113" s="111"/>
      <c r="C113" s="137"/>
      <c r="D113" s="137"/>
      <c r="E113" s="137"/>
      <c r="F113" s="16"/>
      <c r="G113" s="14"/>
      <c r="H113" s="14"/>
      <c r="I113" s="26" t="s">
        <v>324</v>
      </c>
      <c r="J113" s="14"/>
      <c r="K113" s="26" t="s">
        <v>325</v>
      </c>
      <c r="L113" s="111"/>
      <c r="M113" s="111"/>
      <c r="N113" s="111"/>
      <c r="O113" s="111"/>
      <c r="P113" s="111"/>
      <c r="Q113" s="111">
        <f t="shared" si="12"/>
        <v>0</v>
      </c>
      <c r="R113" s="111">
        <f t="shared" si="13"/>
        <v>0</v>
      </c>
      <c r="S113" s="111">
        <f t="shared" si="14"/>
        <v>0</v>
      </c>
    </row>
    <row r="114" spans="1:19" s="34" customFormat="1" ht="63" customHeight="1">
      <c r="A114" s="138" t="s">
        <v>183</v>
      </c>
      <c r="B114" s="133" t="s">
        <v>341</v>
      </c>
      <c r="C114" s="145" t="s">
        <v>231</v>
      </c>
      <c r="D114" s="145" t="s">
        <v>338</v>
      </c>
      <c r="E114" s="145" t="s">
        <v>233</v>
      </c>
      <c r="F114" s="71"/>
      <c r="G114" s="60"/>
      <c r="H114" s="60"/>
      <c r="I114" s="75" t="s">
        <v>357</v>
      </c>
      <c r="J114" s="60"/>
      <c r="K114" s="75" t="s">
        <v>312</v>
      </c>
      <c r="L114" s="133" t="s">
        <v>147</v>
      </c>
      <c r="M114" s="133" t="s">
        <v>146</v>
      </c>
      <c r="N114" s="129">
        <v>21.3</v>
      </c>
      <c r="O114" s="129">
        <v>21.3</v>
      </c>
      <c r="P114" s="129">
        <v>21.3</v>
      </c>
      <c r="Q114" s="129">
        <f t="shared" si="12"/>
        <v>22.5</v>
      </c>
      <c r="R114" s="129">
        <f t="shared" si="13"/>
        <v>23.7</v>
      </c>
      <c r="S114" s="129">
        <f t="shared" si="14"/>
        <v>23.7</v>
      </c>
    </row>
    <row r="115" spans="1:19" s="34" customFormat="1" ht="60.75" customHeight="1">
      <c r="A115" s="139"/>
      <c r="B115" s="130"/>
      <c r="C115" s="146"/>
      <c r="D115" s="146"/>
      <c r="E115" s="146"/>
      <c r="F115" s="63"/>
      <c r="G115" s="64"/>
      <c r="H115" s="64"/>
      <c r="I115" s="76" t="s">
        <v>357</v>
      </c>
      <c r="J115" s="64"/>
      <c r="K115" s="76" t="s">
        <v>325</v>
      </c>
      <c r="L115" s="130"/>
      <c r="M115" s="130"/>
      <c r="N115" s="130"/>
      <c r="O115" s="130"/>
      <c r="P115" s="130"/>
      <c r="Q115" s="130">
        <f t="shared" si="12"/>
        <v>0</v>
      </c>
      <c r="R115" s="130">
        <f t="shared" si="13"/>
        <v>0</v>
      </c>
      <c r="S115" s="130">
        <f t="shared" si="14"/>
        <v>0</v>
      </c>
    </row>
    <row r="116" spans="1:19" s="2" customFormat="1" ht="99" customHeight="1">
      <c r="A116" s="105" t="s">
        <v>182</v>
      </c>
      <c r="B116" s="104" t="s">
        <v>342</v>
      </c>
      <c r="C116" s="136" t="s">
        <v>231</v>
      </c>
      <c r="D116" s="136" t="s">
        <v>338</v>
      </c>
      <c r="E116" s="136" t="s">
        <v>233</v>
      </c>
      <c r="F116" s="36"/>
      <c r="G116" s="35"/>
      <c r="H116" s="35"/>
      <c r="I116" s="52" t="s">
        <v>324</v>
      </c>
      <c r="J116" s="35"/>
      <c r="K116" s="52" t="s">
        <v>312</v>
      </c>
      <c r="L116" s="104" t="s">
        <v>138</v>
      </c>
      <c r="M116" s="104" t="s">
        <v>140</v>
      </c>
      <c r="N116" s="103">
        <v>52.1</v>
      </c>
      <c r="O116" s="103">
        <v>52.1</v>
      </c>
      <c r="P116" s="103">
        <v>53.7</v>
      </c>
      <c r="Q116" s="103">
        <f t="shared" si="12"/>
        <v>56.7</v>
      </c>
      <c r="R116" s="103">
        <f t="shared" si="13"/>
        <v>59.7</v>
      </c>
      <c r="S116" s="103">
        <f t="shared" si="14"/>
        <v>59.7</v>
      </c>
    </row>
    <row r="117" spans="1:19" s="2" customFormat="1" ht="99" customHeight="1">
      <c r="A117" s="122"/>
      <c r="B117" s="111"/>
      <c r="C117" s="137"/>
      <c r="D117" s="137"/>
      <c r="E117" s="137"/>
      <c r="F117" s="50"/>
      <c r="G117" s="43"/>
      <c r="H117" s="43"/>
      <c r="I117" s="51" t="s">
        <v>324</v>
      </c>
      <c r="J117" s="43"/>
      <c r="K117" s="51" t="s">
        <v>325</v>
      </c>
      <c r="L117" s="111"/>
      <c r="M117" s="111"/>
      <c r="N117" s="111"/>
      <c r="O117" s="111"/>
      <c r="P117" s="111"/>
      <c r="Q117" s="111">
        <f t="shared" si="12"/>
        <v>0</v>
      </c>
      <c r="R117" s="111">
        <f t="shared" si="13"/>
        <v>0</v>
      </c>
      <c r="S117" s="111">
        <f t="shared" si="14"/>
        <v>0</v>
      </c>
    </row>
    <row r="118" spans="1:19" s="2" customFormat="1" ht="10.5" customHeight="1">
      <c r="A118" s="16" t="s">
        <v>48</v>
      </c>
      <c r="B118" s="14" t="s">
        <v>96</v>
      </c>
      <c r="C118" s="16"/>
      <c r="D118" s="14"/>
      <c r="E118" s="14"/>
      <c r="F118" s="16"/>
      <c r="G118" s="14"/>
      <c r="H118" s="14"/>
      <c r="I118" s="14"/>
      <c r="J118" s="14"/>
      <c r="K118" s="14"/>
      <c r="L118" s="14"/>
      <c r="M118" s="14"/>
      <c r="N118" s="15"/>
      <c r="O118" s="15"/>
      <c r="P118" s="15"/>
      <c r="Q118" s="15"/>
      <c r="R118" s="15"/>
      <c r="S118" s="15"/>
    </row>
    <row r="119" spans="1:19" s="2" customFormat="1" ht="101.25" customHeight="1">
      <c r="A119" s="16" t="s">
        <v>97</v>
      </c>
      <c r="B119" s="14" t="s">
        <v>98</v>
      </c>
      <c r="C119" s="17" t="s">
        <v>47</v>
      </c>
      <c r="D119" s="14" t="s">
        <v>47</v>
      </c>
      <c r="E119" s="14" t="s">
        <v>47</v>
      </c>
      <c r="F119" s="17" t="s">
        <v>47</v>
      </c>
      <c r="G119" s="14" t="s">
        <v>47</v>
      </c>
      <c r="H119" s="14" t="s">
        <v>47</v>
      </c>
      <c r="I119" s="14"/>
      <c r="J119" s="14"/>
      <c r="K119" s="14"/>
      <c r="L119" s="14" t="s">
        <v>47</v>
      </c>
      <c r="M119" s="14" t="s">
        <v>47</v>
      </c>
      <c r="N119" s="15"/>
      <c r="O119" s="15"/>
      <c r="P119" s="15"/>
      <c r="Q119" s="15"/>
      <c r="R119" s="15"/>
      <c r="S119" s="15"/>
    </row>
    <row r="120" spans="1:19" s="2" customFormat="1" ht="10.5" customHeight="1">
      <c r="A120" s="16" t="s">
        <v>52</v>
      </c>
      <c r="B120" s="14" t="s">
        <v>99</v>
      </c>
      <c r="C120" s="105"/>
      <c r="D120" s="104"/>
      <c r="E120" s="104"/>
      <c r="F120" s="105"/>
      <c r="G120" s="104"/>
      <c r="H120" s="104"/>
      <c r="I120" s="35"/>
      <c r="J120" s="35"/>
      <c r="K120" s="35"/>
      <c r="L120" s="104"/>
      <c r="M120" s="104"/>
      <c r="N120" s="103"/>
      <c r="O120" s="103"/>
      <c r="P120" s="103"/>
      <c r="Q120" s="103"/>
      <c r="R120" s="103"/>
      <c r="S120" s="103"/>
    </row>
    <row r="121" spans="1:19" s="2" customFormat="1" ht="10.5" customHeight="1">
      <c r="A121" s="16" t="s">
        <v>48</v>
      </c>
      <c r="B121" s="14"/>
      <c r="C121" s="105"/>
      <c r="D121" s="104"/>
      <c r="E121" s="104"/>
      <c r="F121" s="105"/>
      <c r="G121" s="104"/>
      <c r="H121" s="104"/>
      <c r="I121" s="43"/>
      <c r="J121" s="43"/>
      <c r="K121" s="43"/>
      <c r="L121" s="104"/>
      <c r="M121" s="104"/>
      <c r="N121" s="103"/>
      <c r="O121" s="103"/>
      <c r="P121" s="103"/>
      <c r="Q121" s="103"/>
      <c r="R121" s="103"/>
      <c r="S121" s="103"/>
    </row>
    <row r="122" spans="1:19" s="2" customFormat="1" ht="94.5" customHeight="1">
      <c r="A122" s="16" t="s">
        <v>100</v>
      </c>
      <c r="B122" s="14" t="s">
        <v>101</v>
      </c>
      <c r="C122" s="17" t="s">
        <v>47</v>
      </c>
      <c r="D122" s="14" t="s">
        <v>47</v>
      </c>
      <c r="E122" s="14" t="s">
        <v>47</v>
      </c>
      <c r="F122" s="17" t="s">
        <v>47</v>
      </c>
      <c r="G122" s="14" t="s">
        <v>47</v>
      </c>
      <c r="H122" s="14" t="s">
        <v>47</v>
      </c>
      <c r="I122" s="14"/>
      <c r="J122" s="14"/>
      <c r="K122" s="14"/>
      <c r="L122" s="14" t="s">
        <v>47</v>
      </c>
      <c r="M122" s="14" t="s">
        <v>47</v>
      </c>
      <c r="N122" s="15"/>
      <c r="O122" s="15"/>
      <c r="P122" s="15"/>
      <c r="Q122" s="15"/>
      <c r="R122" s="15"/>
      <c r="S122" s="15"/>
    </row>
    <row r="123" spans="1:19" s="2" customFormat="1" ht="60.75" customHeight="1">
      <c r="A123" s="16" t="s">
        <v>102</v>
      </c>
      <c r="B123" s="14" t="s">
        <v>103</v>
      </c>
      <c r="C123" s="17" t="s">
        <v>47</v>
      </c>
      <c r="D123" s="14" t="s">
        <v>47</v>
      </c>
      <c r="E123" s="14" t="s">
        <v>47</v>
      </c>
      <c r="F123" s="17" t="s">
        <v>47</v>
      </c>
      <c r="G123" s="14" t="s">
        <v>47</v>
      </c>
      <c r="H123" s="14" t="s">
        <v>47</v>
      </c>
      <c r="I123" s="14"/>
      <c r="J123" s="14"/>
      <c r="K123" s="14"/>
      <c r="L123" s="14" t="s">
        <v>47</v>
      </c>
      <c r="M123" s="14" t="s">
        <v>47</v>
      </c>
      <c r="N123" s="15"/>
      <c r="O123" s="15"/>
      <c r="P123" s="15"/>
      <c r="Q123" s="15"/>
      <c r="R123" s="15"/>
      <c r="S123" s="15"/>
    </row>
    <row r="124" spans="1:19" s="2" customFormat="1" ht="10.5" customHeight="1">
      <c r="A124" s="16" t="s">
        <v>52</v>
      </c>
      <c r="B124" s="14" t="s">
        <v>104</v>
      </c>
      <c r="C124" s="105"/>
      <c r="D124" s="104"/>
      <c r="E124" s="104"/>
      <c r="F124" s="105"/>
      <c r="G124" s="104"/>
      <c r="H124" s="104"/>
      <c r="I124" s="35"/>
      <c r="J124" s="35"/>
      <c r="K124" s="35"/>
      <c r="L124" s="104"/>
      <c r="M124" s="104"/>
      <c r="N124" s="103"/>
      <c r="O124" s="103"/>
      <c r="P124" s="103"/>
      <c r="Q124" s="103"/>
      <c r="R124" s="103"/>
      <c r="S124" s="103"/>
    </row>
    <row r="125" spans="1:19" s="2" customFormat="1" ht="10.5" customHeight="1">
      <c r="A125" s="16" t="s">
        <v>48</v>
      </c>
      <c r="B125" s="14"/>
      <c r="C125" s="105"/>
      <c r="D125" s="104"/>
      <c r="E125" s="104"/>
      <c r="F125" s="105"/>
      <c r="G125" s="104"/>
      <c r="H125" s="104"/>
      <c r="I125" s="43"/>
      <c r="J125" s="43"/>
      <c r="K125" s="43"/>
      <c r="L125" s="104"/>
      <c r="M125" s="104"/>
      <c r="N125" s="103"/>
      <c r="O125" s="103"/>
      <c r="P125" s="103"/>
      <c r="Q125" s="103"/>
      <c r="R125" s="103"/>
      <c r="S125" s="103"/>
    </row>
    <row r="126" spans="1:19" s="2" customFormat="1" ht="105.75" customHeight="1">
      <c r="A126" s="16" t="s">
        <v>131</v>
      </c>
      <c r="B126" s="14" t="s">
        <v>105</v>
      </c>
      <c r="C126" s="17" t="s">
        <v>47</v>
      </c>
      <c r="D126" s="14" t="s">
        <v>47</v>
      </c>
      <c r="E126" s="14" t="s">
        <v>47</v>
      </c>
      <c r="F126" s="17" t="s">
        <v>47</v>
      </c>
      <c r="G126" s="14" t="s">
        <v>47</v>
      </c>
      <c r="H126" s="14" t="s">
        <v>47</v>
      </c>
      <c r="I126" s="14"/>
      <c r="J126" s="14"/>
      <c r="K126" s="14"/>
      <c r="L126" s="14" t="s">
        <v>47</v>
      </c>
      <c r="M126" s="14" t="s">
        <v>47</v>
      </c>
      <c r="N126" s="15"/>
      <c r="O126" s="15"/>
      <c r="P126" s="15"/>
      <c r="Q126" s="15"/>
      <c r="R126" s="15"/>
      <c r="S126" s="15"/>
    </row>
    <row r="127" spans="1:19" s="2" customFormat="1" ht="10.5" customHeight="1">
      <c r="A127" s="16" t="s">
        <v>52</v>
      </c>
      <c r="B127" s="14" t="s">
        <v>106</v>
      </c>
      <c r="C127" s="105"/>
      <c r="D127" s="104"/>
      <c r="E127" s="104"/>
      <c r="F127" s="105"/>
      <c r="G127" s="104"/>
      <c r="H127" s="104"/>
      <c r="I127" s="35"/>
      <c r="J127" s="35"/>
      <c r="K127" s="35"/>
      <c r="L127" s="104"/>
      <c r="M127" s="104"/>
      <c r="N127" s="103"/>
      <c r="O127" s="103"/>
      <c r="P127" s="103"/>
      <c r="Q127" s="103"/>
      <c r="R127" s="103"/>
      <c r="S127" s="103"/>
    </row>
    <row r="128" spans="1:19" s="2" customFormat="1" ht="10.5" customHeight="1">
      <c r="A128" s="16" t="s">
        <v>48</v>
      </c>
      <c r="B128" s="14"/>
      <c r="C128" s="105"/>
      <c r="D128" s="104"/>
      <c r="E128" s="104"/>
      <c r="F128" s="105"/>
      <c r="G128" s="104"/>
      <c r="H128" s="104"/>
      <c r="I128" s="43"/>
      <c r="J128" s="43"/>
      <c r="K128" s="43"/>
      <c r="L128" s="104"/>
      <c r="M128" s="104"/>
      <c r="N128" s="103"/>
      <c r="O128" s="103"/>
      <c r="P128" s="103"/>
      <c r="Q128" s="103"/>
      <c r="R128" s="103"/>
      <c r="S128" s="103"/>
    </row>
    <row r="129" spans="1:19" s="2" customFormat="1" ht="85.5" customHeight="1">
      <c r="A129" s="16" t="s">
        <v>113</v>
      </c>
      <c r="B129" s="14" t="s">
        <v>107</v>
      </c>
      <c r="C129" s="17" t="s">
        <v>47</v>
      </c>
      <c r="D129" s="14" t="s">
        <v>47</v>
      </c>
      <c r="E129" s="14" t="s">
        <v>47</v>
      </c>
      <c r="F129" s="17" t="s">
        <v>47</v>
      </c>
      <c r="G129" s="14" t="s">
        <v>47</v>
      </c>
      <c r="H129" s="14" t="s">
        <v>47</v>
      </c>
      <c r="I129" s="14"/>
      <c r="J129" s="14"/>
      <c r="K129" s="14"/>
      <c r="L129" s="14" t="s">
        <v>47</v>
      </c>
      <c r="M129" s="14" t="s">
        <v>47</v>
      </c>
      <c r="N129" s="15"/>
      <c r="O129" s="15"/>
      <c r="P129" s="15"/>
      <c r="Q129" s="15"/>
      <c r="R129" s="15"/>
      <c r="S129" s="15"/>
    </row>
    <row r="130" spans="1:19" s="2" customFormat="1" ht="10.5" customHeight="1">
      <c r="A130" s="16" t="s">
        <v>52</v>
      </c>
      <c r="B130" s="14" t="s">
        <v>108</v>
      </c>
      <c r="C130" s="105"/>
      <c r="D130" s="104"/>
      <c r="E130" s="104"/>
      <c r="F130" s="105"/>
      <c r="G130" s="104"/>
      <c r="H130" s="104"/>
      <c r="I130" s="35"/>
      <c r="J130" s="35"/>
      <c r="K130" s="35"/>
      <c r="L130" s="104"/>
      <c r="M130" s="104"/>
      <c r="N130" s="103"/>
      <c r="O130" s="103"/>
      <c r="P130" s="103"/>
      <c r="Q130" s="103"/>
      <c r="R130" s="103"/>
      <c r="S130" s="103"/>
    </row>
    <row r="131" spans="1:19" s="2" customFormat="1" ht="10.5" customHeight="1">
      <c r="A131" s="16" t="s">
        <v>48</v>
      </c>
      <c r="B131" s="14"/>
      <c r="C131" s="105"/>
      <c r="D131" s="104"/>
      <c r="E131" s="104"/>
      <c r="F131" s="105"/>
      <c r="G131" s="104"/>
      <c r="H131" s="104"/>
      <c r="I131" s="43"/>
      <c r="J131" s="43"/>
      <c r="K131" s="43"/>
      <c r="L131" s="104"/>
      <c r="M131" s="104"/>
      <c r="N131" s="103"/>
      <c r="O131" s="103"/>
      <c r="P131" s="103"/>
      <c r="Q131" s="103"/>
      <c r="R131" s="103"/>
      <c r="S131" s="103"/>
    </row>
    <row r="132" spans="1:19" s="2" customFormat="1" ht="114.75" customHeight="1">
      <c r="A132" s="16" t="s">
        <v>109</v>
      </c>
      <c r="B132" s="14" t="s">
        <v>110</v>
      </c>
      <c r="C132" s="17" t="s">
        <v>47</v>
      </c>
      <c r="D132" s="14" t="s">
        <v>47</v>
      </c>
      <c r="E132" s="14" t="s">
        <v>47</v>
      </c>
      <c r="F132" s="17" t="s">
        <v>47</v>
      </c>
      <c r="G132" s="14" t="s">
        <v>47</v>
      </c>
      <c r="H132" s="14" t="s">
        <v>47</v>
      </c>
      <c r="I132" s="14"/>
      <c r="J132" s="14"/>
      <c r="K132" s="14"/>
      <c r="L132" s="14" t="s">
        <v>47</v>
      </c>
      <c r="M132" s="14" t="s">
        <v>47</v>
      </c>
      <c r="N132" s="15"/>
      <c r="O132" s="15"/>
      <c r="P132" s="15"/>
      <c r="Q132" s="15"/>
      <c r="R132" s="15"/>
      <c r="S132" s="15"/>
    </row>
    <row r="133" spans="1:19" s="2" customFormat="1" ht="36.75" customHeight="1">
      <c r="A133" s="16" t="s">
        <v>114</v>
      </c>
      <c r="B133" s="14" t="s">
        <v>111</v>
      </c>
      <c r="C133" s="17" t="s">
        <v>47</v>
      </c>
      <c r="D133" s="14" t="s">
        <v>47</v>
      </c>
      <c r="E133" s="14" t="s">
        <v>47</v>
      </c>
      <c r="F133" s="17" t="s">
        <v>47</v>
      </c>
      <c r="G133" s="14" t="s">
        <v>47</v>
      </c>
      <c r="H133" s="14" t="s">
        <v>47</v>
      </c>
      <c r="I133" s="14"/>
      <c r="J133" s="14"/>
      <c r="K133" s="14"/>
      <c r="L133" s="14" t="s">
        <v>47</v>
      </c>
      <c r="M133" s="14" t="s">
        <v>47</v>
      </c>
      <c r="N133" s="15"/>
      <c r="O133" s="15"/>
      <c r="P133" s="15"/>
      <c r="Q133" s="15"/>
      <c r="R133" s="15"/>
      <c r="S133" s="15"/>
    </row>
    <row r="134" spans="1:19" s="2" customFormat="1" ht="10.5" customHeight="1">
      <c r="A134" s="16" t="s">
        <v>52</v>
      </c>
      <c r="B134" s="14" t="s">
        <v>112</v>
      </c>
      <c r="C134" s="105"/>
      <c r="D134" s="104"/>
      <c r="E134" s="104"/>
      <c r="F134" s="105"/>
      <c r="G134" s="104"/>
      <c r="H134" s="104"/>
      <c r="I134" s="35"/>
      <c r="J134" s="35"/>
      <c r="K134" s="35"/>
      <c r="L134" s="104"/>
      <c r="M134" s="104"/>
      <c r="N134" s="103"/>
      <c r="O134" s="103"/>
      <c r="P134" s="103"/>
      <c r="Q134" s="103"/>
      <c r="R134" s="103"/>
      <c r="S134" s="103"/>
    </row>
    <row r="135" spans="1:19" s="2" customFormat="1" ht="10.5" customHeight="1">
      <c r="A135" s="16" t="s">
        <v>48</v>
      </c>
      <c r="B135" s="14"/>
      <c r="C135" s="105"/>
      <c r="D135" s="104"/>
      <c r="E135" s="104"/>
      <c r="F135" s="105"/>
      <c r="G135" s="104"/>
      <c r="H135" s="104"/>
      <c r="I135" s="43"/>
      <c r="J135" s="43"/>
      <c r="K135" s="43"/>
      <c r="L135" s="104"/>
      <c r="M135" s="104"/>
      <c r="N135" s="103"/>
      <c r="O135" s="103"/>
      <c r="P135" s="103"/>
      <c r="Q135" s="103"/>
      <c r="R135" s="103"/>
      <c r="S135" s="103"/>
    </row>
    <row r="136" spans="1:19" s="2" customFormat="1" ht="34.5" customHeight="1">
      <c r="A136" s="16" t="s">
        <v>115</v>
      </c>
      <c r="B136" s="14" t="s">
        <v>116</v>
      </c>
      <c r="C136" s="17" t="s">
        <v>47</v>
      </c>
      <c r="D136" s="14" t="s">
        <v>47</v>
      </c>
      <c r="E136" s="14" t="s">
        <v>47</v>
      </c>
      <c r="F136" s="17" t="s">
        <v>47</v>
      </c>
      <c r="G136" s="14" t="s">
        <v>47</v>
      </c>
      <c r="H136" s="14" t="s">
        <v>47</v>
      </c>
      <c r="I136" s="14"/>
      <c r="J136" s="14"/>
      <c r="K136" s="14"/>
      <c r="L136" s="14" t="s">
        <v>47</v>
      </c>
      <c r="M136" s="14" t="s">
        <v>47</v>
      </c>
      <c r="N136" s="15"/>
      <c r="O136" s="15"/>
      <c r="P136" s="15"/>
      <c r="Q136" s="15"/>
      <c r="R136" s="15"/>
      <c r="S136" s="15"/>
    </row>
    <row r="137" spans="1:19" s="2" customFormat="1" ht="10.5" customHeight="1">
      <c r="A137" s="16" t="s">
        <v>52</v>
      </c>
      <c r="B137" s="14" t="s">
        <v>117</v>
      </c>
      <c r="C137" s="105"/>
      <c r="D137" s="104"/>
      <c r="E137" s="104"/>
      <c r="F137" s="105"/>
      <c r="G137" s="104"/>
      <c r="H137" s="104"/>
      <c r="I137" s="35"/>
      <c r="J137" s="35"/>
      <c r="K137" s="35"/>
      <c r="L137" s="104"/>
      <c r="M137" s="104"/>
      <c r="N137" s="103"/>
      <c r="O137" s="103"/>
      <c r="P137" s="103"/>
      <c r="Q137" s="103"/>
      <c r="R137" s="103"/>
      <c r="S137" s="103"/>
    </row>
    <row r="138" spans="1:19" s="2" customFormat="1" ht="10.5" customHeight="1">
      <c r="A138" s="16" t="s">
        <v>48</v>
      </c>
      <c r="B138" s="14"/>
      <c r="C138" s="105"/>
      <c r="D138" s="104"/>
      <c r="E138" s="104"/>
      <c r="F138" s="105"/>
      <c r="G138" s="104"/>
      <c r="H138" s="104"/>
      <c r="I138" s="43"/>
      <c r="J138" s="43"/>
      <c r="K138" s="43"/>
      <c r="L138" s="104"/>
      <c r="M138" s="104"/>
      <c r="N138" s="103"/>
      <c r="O138" s="103"/>
      <c r="P138" s="103"/>
      <c r="Q138" s="103"/>
      <c r="R138" s="103"/>
      <c r="S138" s="103"/>
    </row>
    <row r="139" spans="1:19" s="2" customFormat="1" ht="89.25" customHeight="1">
      <c r="A139" s="16" t="s">
        <v>118</v>
      </c>
      <c r="B139" s="14" t="s">
        <v>119</v>
      </c>
      <c r="C139" s="17" t="s">
        <v>47</v>
      </c>
      <c r="D139" s="14" t="s">
        <v>47</v>
      </c>
      <c r="E139" s="14" t="s">
        <v>47</v>
      </c>
      <c r="F139" s="17" t="s">
        <v>47</v>
      </c>
      <c r="G139" s="14" t="s">
        <v>47</v>
      </c>
      <c r="H139" s="14" t="s">
        <v>47</v>
      </c>
      <c r="I139" s="14"/>
      <c r="J139" s="14"/>
      <c r="K139" s="14"/>
      <c r="L139" s="14" t="s">
        <v>47</v>
      </c>
      <c r="M139" s="14" t="s">
        <v>47</v>
      </c>
      <c r="N139" s="15"/>
      <c r="O139" s="15"/>
      <c r="P139" s="15"/>
      <c r="Q139" s="15"/>
      <c r="R139" s="15"/>
      <c r="S139" s="15"/>
    </row>
    <row r="140" spans="1:19" s="2" customFormat="1" ht="23.25" customHeight="1">
      <c r="A140" s="16" t="s">
        <v>120</v>
      </c>
      <c r="B140" s="14" t="s">
        <v>121</v>
      </c>
      <c r="C140" s="16"/>
      <c r="D140" s="14"/>
      <c r="E140" s="14"/>
      <c r="F140" s="16"/>
      <c r="G140" s="14"/>
      <c r="H140" s="14"/>
      <c r="I140" s="14"/>
      <c r="J140" s="14"/>
      <c r="K140" s="14"/>
      <c r="L140" s="14"/>
      <c r="M140" s="14"/>
      <c r="N140" s="15"/>
      <c r="O140" s="15"/>
      <c r="P140" s="15"/>
      <c r="Q140" s="15"/>
      <c r="R140" s="15"/>
      <c r="S140" s="15"/>
    </row>
    <row r="141" spans="1:19" s="2" customFormat="1" ht="27.75" customHeight="1">
      <c r="A141" s="16" t="s">
        <v>122</v>
      </c>
      <c r="B141" s="14" t="s">
        <v>123</v>
      </c>
      <c r="C141" s="17" t="s">
        <v>47</v>
      </c>
      <c r="D141" s="14" t="s">
        <v>47</v>
      </c>
      <c r="E141" s="14" t="s">
        <v>47</v>
      </c>
      <c r="F141" s="17" t="s">
        <v>47</v>
      </c>
      <c r="G141" s="14" t="s">
        <v>47</v>
      </c>
      <c r="H141" s="14" t="s">
        <v>47</v>
      </c>
      <c r="I141" s="14"/>
      <c r="J141" s="14"/>
      <c r="K141" s="14"/>
      <c r="L141" s="14" t="s">
        <v>47</v>
      </c>
      <c r="M141" s="14" t="s">
        <v>47</v>
      </c>
      <c r="N141" s="15"/>
      <c r="O141" s="15"/>
      <c r="P141" s="15"/>
      <c r="Q141" s="15"/>
      <c r="R141" s="15"/>
      <c r="S141" s="15"/>
    </row>
    <row r="142" spans="1:19" s="2" customFormat="1" ht="10.5" customHeight="1">
      <c r="A142" s="16" t="s">
        <v>52</v>
      </c>
      <c r="B142" s="14" t="s">
        <v>124</v>
      </c>
      <c r="C142" s="105"/>
      <c r="D142" s="104"/>
      <c r="E142" s="104"/>
      <c r="F142" s="105"/>
      <c r="G142" s="104"/>
      <c r="H142" s="104"/>
      <c r="I142" s="35"/>
      <c r="J142" s="35"/>
      <c r="K142" s="35"/>
      <c r="L142" s="104"/>
      <c r="M142" s="104"/>
      <c r="N142" s="103"/>
      <c r="O142" s="103"/>
      <c r="P142" s="103"/>
      <c r="Q142" s="103"/>
      <c r="R142" s="103"/>
      <c r="S142" s="103"/>
    </row>
    <row r="143" spans="1:19" s="2" customFormat="1" ht="10.5" customHeight="1">
      <c r="A143" s="16" t="s">
        <v>48</v>
      </c>
      <c r="B143" s="14"/>
      <c r="C143" s="105"/>
      <c r="D143" s="104"/>
      <c r="E143" s="104"/>
      <c r="F143" s="105"/>
      <c r="G143" s="104"/>
      <c r="H143" s="104"/>
      <c r="I143" s="43"/>
      <c r="J143" s="43"/>
      <c r="K143" s="43"/>
      <c r="L143" s="104"/>
      <c r="M143" s="104"/>
      <c r="N143" s="103"/>
      <c r="O143" s="103"/>
      <c r="P143" s="103"/>
      <c r="Q143" s="103"/>
      <c r="R143" s="103"/>
      <c r="S143" s="103"/>
    </row>
    <row r="144" spans="1:19" s="2" customFormat="1" ht="75" customHeight="1">
      <c r="A144" s="16" t="s">
        <v>130</v>
      </c>
      <c r="B144" s="14" t="s">
        <v>125</v>
      </c>
      <c r="C144" s="17" t="s">
        <v>47</v>
      </c>
      <c r="D144" s="14" t="s">
        <v>47</v>
      </c>
      <c r="E144" s="14" t="s">
        <v>47</v>
      </c>
      <c r="F144" s="17" t="s">
        <v>47</v>
      </c>
      <c r="G144" s="14" t="s">
        <v>47</v>
      </c>
      <c r="H144" s="14" t="s">
        <v>47</v>
      </c>
      <c r="I144" s="43"/>
      <c r="J144" s="43"/>
      <c r="K144" s="43"/>
      <c r="L144" s="14" t="s">
        <v>47</v>
      </c>
      <c r="M144" s="14" t="s">
        <v>47</v>
      </c>
      <c r="N144" s="15"/>
      <c r="O144" s="15"/>
      <c r="P144" s="15"/>
      <c r="Q144" s="15"/>
      <c r="R144" s="15"/>
      <c r="S144" s="15"/>
    </row>
    <row r="145" spans="1:19" s="2" customFormat="1" ht="96" customHeight="1">
      <c r="A145" s="16" t="s">
        <v>126</v>
      </c>
      <c r="B145" s="14" t="s">
        <v>127</v>
      </c>
      <c r="C145" s="17" t="s">
        <v>47</v>
      </c>
      <c r="D145" s="14" t="s">
        <v>47</v>
      </c>
      <c r="E145" s="14" t="s">
        <v>47</v>
      </c>
      <c r="F145" s="17" t="s">
        <v>47</v>
      </c>
      <c r="G145" s="14" t="s">
        <v>47</v>
      </c>
      <c r="H145" s="14" t="s">
        <v>47</v>
      </c>
      <c r="I145" s="14"/>
      <c r="J145" s="14"/>
      <c r="K145" s="14"/>
      <c r="L145" s="14" t="s">
        <v>47</v>
      </c>
      <c r="M145" s="14" t="s">
        <v>47</v>
      </c>
      <c r="N145" s="15"/>
      <c r="O145" s="15"/>
      <c r="P145" s="15"/>
      <c r="Q145" s="15"/>
      <c r="R145" s="15"/>
      <c r="S145" s="15"/>
    </row>
    <row r="146" spans="1:19" s="2" customFormat="1" ht="10.5" customHeight="1">
      <c r="A146" s="16" t="s">
        <v>52</v>
      </c>
      <c r="B146" s="14" t="s">
        <v>128</v>
      </c>
      <c r="C146" s="105"/>
      <c r="D146" s="104"/>
      <c r="E146" s="104"/>
      <c r="F146" s="105"/>
      <c r="G146" s="104"/>
      <c r="H146" s="104"/>
      <c r="I146" s="35"/>
      <c r="J146" s="35"/>
      <c r="K146" s="35"/>
      <c r="L146" s="104"/>
      <c r="M146" s="104"/>
      <c r="N146" s="103"/>
      <c r="O146" s="103"/>
      <c r="P146" s="103"/>
      <c r="Q146" s="103"/>
      <c r="R146" s="103"/>
      <c r="S146" s="103"/>
    </row>
    <row r="147" spans="1:19" s="2" customFormat="1" ht="10.5" customHeight="1">
      <c r="A147" s="16" t="s">
        <v>48</v>
      </c>
      <c r="B147" s="14"/>
      <c r="C147" s="105"/>
      <c r="D147" s="104"/>
      <c r="E147" s="104"/>
      <c r="F147" s="105"/>
      <c r="G147" s="104"/>
      <c r="H147" s="104"/>
      <c r="I147" s="43"/>
      <c r="J147" s="43"/>
      <c r="K147" s="43"/>
      <c r="L147" s="104"/>
      <c r="M147" s="104"/>
      <c r="N147" s="103"/>
      <c r="O147" s="103"/>
      <c r="P147" s="103"/>
      <c r="Q147" s="103"/>
      <c r="R147" s="103"/>
      <c r="S147" s="103"/>
    </row>
    <row r="148" spans="1:19" s="2" customFormat="1" ht="137.25" customHeight="1">
      <c r="A148" s="16" t="s">
        <v>0</v>
      </c>
      <c r="B148" s="14" t="s">
        <v>1</v>
      </c>
      <c r="C148" s="17" t="s">
        <v>47</v>
      </c>
      <c r="D148" s="14" t="s">
        <v>47</v>
      </c>
      <c r="E148" s="14" t="s">
        <v>47</v>
      </c>
      <c r="F148" s="17" t="s">
        <v>47</v>
      </c>
      <c r="G148" s="14" t="s">
        <v>47</v>
      </c>
      <c r="H148" s="14" t="s">
        <v>47</v>
      </c>
      <c r="I148" s="14"/>
      <c r="J148" s="14"/>
      <c r="K148" s="14"/>
      <c r="L148" s="14" t="s">
        <v>47</v>
      </c>
      <c r="M148" s="14" t="s">
        <v>47</v>
      </c>
      <c r="N148" s="15"/>
      <c r="O148" s="15"/>
      <c r="P148" s="15"/>
      <c r="Q148" s="15"/>
      <c r="R148" s="15"/>
      <c r="S148" s="15"/>
    </row>
    <row r="149" spans="1:19" s="2" customFormat="1" ht="10.5" customHeight="1">
      <c r="A149" s="16" t="s">
        <v>52</v>
      </c>
      <c r="B149" s="14" t="s">
        <v>2</v>
      </c>
      <c r="C149" s="105"/>
      <c r="D149" s="104"/>
      <c r="E149" s="104"/>
      <c r="F149" s="105"/>
      <c r="G149" s="104"/>
      <c r="H149" s="104"/>
      <c r="I149" s="35"/>
      <c r="J149" s="35"/>
      <c r="K149" s="35"/>
      <c r="L149" s="104"/>
      <c r="M149" s="104"/>
      <c r="N149" s="103"/>
      <c r="O149" s="103"/>
      <c r="P149" s="103"/>
      <c r="Q149" s="103"/>
      <c r="R149" s="103"/>
      <c r="S149" s="103"/>
    </row>
    <row r="150" spans="1:19" s="2" customFormat="1" ht="10.5" customHeight="1">
      <c r="A150" s="16" t="s">
        <v>48</v>
      </c>
      <c r="B150" s="14"/>
      <c r="C150" s="105"/>
      <c r="D150" s="104"/>
      <c r="E150" s="104"/>
      <c r="F150" s="105"/>
      <c r="G150" s="104"/>
      <c r="H150" s="104"/>
      <c r="I150" s="43"/>
      <c r="J150" s="43"/>
      <c r="K150" s="43"/>
      <c r="L150" s="104"/>
      <c r="M150" s="104"/>
      <c r="N150" s="103"/>
      <c r="O150" s="103"/>
      <c r="P150" s="103"/>
      <c r="Q150" s="103"/>
      <c r="R150" s="103"/>
      <c r="S150" s="103"/>
    </row>
    <row r="151" spans="1:19" s="2" customFormat="1" ht="144.75" customHeight="1">
      <c r="A151" s="16" t="s">
        <v>3</v>
      </c>
      <c r="B151" s="14" t="s">
        <v>4</v>
      </c>
      <c r="C151" s="17" t="s">
        <v>47</v>
      </c>
      <c r="D151" s="14" t="s">
        <v>47</v>
      </c>
      <c r="E151" s="14" t="s">
        <v>47</v>
      </c>
      <c r="F151" s="17" t="s">
        <v>47</v>
      </c>
      <c r="G151" s="14" t="s">
        <v>47</v>
      </c>
      <c r="H151" s="14" t="s">
        <v>47</v>
      </c>
      <c r="I151" s="14"/>
      <c r="J151" s="14"/>
      <c r="K151" s="14"/>
      <c r="L151" s="14" t="s">
        <v>47</v>
      </c>
      <c r="M151" s="14" t="s">
        <v>47</v>
      </c>
      <c r="N151" s="15"/>
      <c r="O151" s="15"/>
      <c r="P151" s="15"/>
      <c r="Q151" s="15"/>
      <c r="R151" s="15"/>
      <c r="S151" s="15"/>
    </row>
    <row r="152" spans="1:19" s="2" customFormat="1" ht="118.5" customHeight="1">
      <c r="A152" s="16" t="s">
        <v>5</v>
      </c>
      <c r="B152" s="14" t="s">
        <v>6</v>
      </c>
      <c r="C152" s="17" t="s">
        <v>47</v>
      </c>
      <c r="D152" s="14" t="s">
        <v>47</v>
      </c>
      <c r="E152" s="14" t="s">
        <v>47</v>
      </c>
      <c r="F152" s="17" t="s">
        <v>47</v>
      </c>
      <c r="G152" s="14" t="s">
        <v>47</v>
      </c>
      <c r="H152" s="14" t="s">
        <v>47</v>
      </c>
      <c r="I152" s="14"/>
      <c r="J152" s="14"/>
      <c r="K152" s="14"/>
      <c r="L152" s="14" t="s">
        <v>47</v>
      </c>
      <c r="M152" s="14" t="s">
        <v>47</v>
      </c>
      <c r="N152" s="15"/>
      <c r="O152" s="15"/>
      <c r="P152" s="15"/>
      <c r="Q152" s="15"/>
      <c r="R152" s="15"/>
      <c r="S152" s="15"/>
    </row>
    <row r="153" spans="1:19" s="2" customFormat="1" ht="10.5" customHeight="1">
      <c r="A153" s="16" t="s">
        <v>52</v>
      </c>
      <c r="B153" s="14" t="s">
        <v>7</v>
      </c>
      <c r="C153" s="105"/>
      <c r="D153" s="104"/>
      <c r="E153" s="104"/>
      <c r="F153" s="105"/>
      <c r="G153" s="104"/>
      <c r="H153" s="104"/>
      <c r="I153" s="14"/>
      <c r="J153" s="14"/>
      <c r="K153" s="14"/>
      <c r="L153" s="104"/>
      <c r="M153" s="104"/>
      <c r="N153" s="103"/>
      <c r="O153" s="103"/>
      <c r="P153" s="103"/>
      <c r="Q153" s="103"/>
      <c r="R153" s="103"/>
      <c r="S153" s="103"/>
    </row>
    <row r="154" spans="1:19" s="2" customFormat="1" ht="10.5" customHeight="1">
      <c r="A154" s="16" t="s">
        <v>48</v>
      </c>
      <c r="B154" s="14"/>
      <c r="C154" s="105"/>
      <c r="D154" s="104"/>
      <c r="E154" s="104"/>
      <c r="F154" s="105"/>
      <c r="G154" s="104"/>
      <c r="H154" s="104"/>
      <c r="I154" s="14"/>
      <c r="J154" s="14"/>
      <c r="K154" s="14"/>
      <c r="L154" s="104"/>
      <c r="M154" s="104"/>
      <c r="N154" s="103"/>
      <c r="O154" s="103"/>
      <c r="P154" s="103"/>
      <c r="Q154" s="103"/>
      <c r="R154" s="103"/>
      <c r="S154" s="103"/>
    </row>
    <row r="155" spans="1:19" s="2" customFormat="1" ht="10.5" customHeight="1">
      <c r="A155" s="16" t="s">
        <v>48</v>
      </c>
      <c r="B155" s="14" t="s">
        <v>8</v>
      </c>
      <c r="C155" s="16"/>
      <c r="D155" s="14"/>
      <c r="E155" s="14"/>
      <c r="F155" s="16"/>
      <c r="G155" s="14"/>
      <c r="H155" s="14"/>
      <c r="I155" s="14"/>
      <c r="J155" s="14"/>
      <c r="K155" s="14"/>
      <c r="L155" s="14"/>
      <c r="M155" s="14"/>
      <c r="N155" s="15"/>
      <c r="O155" s="15"/>
      <c r="P155" s="15"/>
      <c r="Q155" s="15"/>
      <c r="R155" s="15"/>
      <c r="S155" s="15"/>
    </row>
    <row r="156" spans="1:19" s="2" customFormat="1" ht="101.25" customHeight="1">
      <c r="A156" s="16" t="s">
        <v>9</v>
      </c>
      <c r="B156" s="14" t="s">
        <v>10</v>
      </c>
      <c r="C156" s="17" t="s">
        <v>47</v>
      </c>
      <c r="D156" s="14" t="s">
        <v>47</v>
      </c>
      <c r="E156" s="14" t="s">
        <v>47</v>
      </c>
      <c r="F156" s="17" t="s">
        <v>47</v>
      </c>
      <c r="G156" s="14" t="s">
        <v>47</v>
      </c>
      <c r="H156" s="14" t="s">
        <v>47</v>
      </c>
      <c r="I156" s="14"/>
      <c r="J156" s="14"/>
      <c r="K156" s="14"/>
      <c r="L156" s="14" t="s">
        <v>47</v>
      </c>
      <c r="M156" s="14" t="s">
        <v>47</v>
      </c>
      <c r="N156" s="15"/>
      <c r="O156" s="15"/>
      <c r="P156" s="15"/>
      <c r="Q156" s="15"/>
      <c r="R156" s="15"/>
      <c r="S156" s="15"/>
    </row>
    <row r="157" spans="1:19" s="2" customFormat="1" ht="10.5" customHeight="1">
      <c r="A157" s="16" t="s">
        <v>52</v>
      </c>
      <c r="B157" s="14" t="s">
        <v>11</v>
      </c>
      <c r="C157" s="105"/>
      <c r="D157" s="104"/>
      <c r="E157" s="104"/>
      <c r="F157" s="105"/>
      <c r="G157" s="104"/>
      <c r="H157" s="104"/>
      <c r="I157" s="14"/>
      <c r="J157" s="14"/>
      <c r="K157" s="14"/>
      <c r="L157" s="104"/>
      <c r="M157" s="104"/>
      <c r="N157" s="103"/>
      <c r="O157" s="103"/>
      <c r="P157" s="103"/>
      <c r="Q157" s="103"/>
      <c r="R157" s="103"/>
      <c r="S157" s="103"/>
    </row>
    <row r="158" spans="1:19" s="2" customFormat="1" ht="10.5" customHeight="1">
      <c r="A158" s="16" t="s">
        <v>48</v>
      </c>
      <c r="B158" s="14"/>
      <c r="C158" s="105"/>
      <c r="D158" s="104"/>
      <c r="E158" s="104"/>
      <c r="F158" s="105"/>
      <c r="G158" s="104"/>
      <c r="H158" s="104"/>
      <c r="I158" s="14"/>
      <c r="J158" s="14"/>
      <c r="K158" s="14"/>
      <c r="L158" s="104"/>
      <c r="M158" s="104"/>
      <c r="N158" s="103"/>
      <c r="O158" s="103"/>
      <c r="P158" s="103"/>
      <c r="Q158" s="103"/>
      <c r="R158" s="103"/>
      <c r="S158" s="103"/>
    </row>
    <row r="159" spans="1:19" s="2" customFormat="1" ht="10.5" customHeight="1">
      <c r="A159" s="16" t="s">
        <v>48</v>
      </c>
      <c r="B159" s="14" t="s">
        <v>12</v>
      </c>
      <c r="C159" s="16"/>
      <c r="D159" s="14"/>
      <c r="E159" s="14"/>
      <c r="F159" s="16"/>
      <c r="G159" s="14"/>
      <c r="H159" s="14"/>
      <c r="I159" s="14"/>
      <c r="J159" s="14"/>
      <c r="K159" s="14"/>
      <c r="L159" s="14"/>
      <c r="M159" s="14"/>
      <c r="N159" s="15"/>
      <c r="O159" s="15"/>
      <c r="P159" s="15"/>
      <c r="Q159" s="15"/>
      <c r="R159" s="15"/>
      <c r="S159" s="15"/>
    </row>
    <row r="160" spans="1:19" s="2" customFormat="1" ht="108.75" customHeight="1">
      <c r="A160" s="16" t="s">
        <v>15</v>
      </c>
      <c r="B160" s="14" t="s">
        <v>13</v>
      </c>
      <c r="C160" s="17" t="s">
        <v>47</v>
      </c>
      <c r="D160" s="14" t="s">
        <v>47</v>
      </c>
      <c r="E160" s="14" t="s">
        <v>47</v>
      </c>
      <c r="F160" s="17" t="s">
        <v>47</v>
      </c>
      <c r="G160" s="14" t="s">
        <v>47</v>
      </c>
      <c r="H160" s="14" t="s">
        <v>47</v>
      </c>
      <c r="I160" s="14"/>
      <c r="J160" s="14"/>
      <c r="K160" s="14"/>
      <c r="L160" s="14" t="s">
        <v>47</v>
      </c>
      <c r="M160" s="14" t="s">
        <v>47</v>
      </c>
      <c r="N160" s="15"/>
      <c r="O160" s="15"/>
      <c r="P160" s="15"/>
      <c r="Q160" s="15"/>
      <c r="R160" s="15"/>
      <c r="S160" s="15"/>
    </row>
    <row r="161" spans="1:19" s="2" customFormat="1" ht="10.5" customHeight="1">
      <c r="A161" s="16" t="s">
        <v>52</v>
      </c>
      <c r="B161" s="14" t="s">
        <v>14</v>
      </c>
      <c r="C161" s="16"/>
      <c r="D161" s="14"/>
      <c r="E161" s="14"/>
      <c r="F161" s="16"/>
      <c r="G161" s="14"/>
      <c r="H161" s="14"/>
      <c r="I161" s="14"/>
      <c r="J161" s="14"/>
      <c r="K161" s="14"/>
      <c r="L161" s="14"/>
      <c r="M161" s="14"/>
      <c r="N161" s="15"/>
      <c r="O161" s="15"/>
      <c r="P161" s="15"/>
      <c r="Q161" s="15"/>
      <c r="R161" s="15"/>
      <c r="S161" s="15"/>
    </row>
    <row r="162" spans="1:19" s="2" customFormat="1" ht="147" customHeight="1">
      <c r="A162" s="16" t="s">
        <v>16</v>
      </c>
      <c r="B162" s="14" t="s">
        <v>17</v>
      </c>
      <c r="C162" s="17" t="s">
        <v>47</v>
      </c>
      <c r="D162" s="14" t="s">
        <v>47</v>
      </c>
      <c r="E162" s="14" t="s">
        <v>47</v>
      </c>
      <c r="F162" s="17" t="s">
        <v>47</v>
      </c>
      <c r="G162" s="14" t="s">
        <v>47</v>
      </c>
      <c r="H162" s="14" t="s">
        <v>47</v>
      </c>
      <c r="I162" s="14"/>
      <c r="J162" s="14"/>
      <c r="K162" s="14"/>
      <c r="L162" s="14" t="s">
        <v>47</v>
      </c>
      <c r="M162" s="14" t="s">
        <v>47</v>
      </c>
      <c r="N162" s="15"/>
      <c r="O162" s="15"/>
      <c r="P162" s="15"/>
      <c r="Q162" s="15"/>
      <c r="R162" s="15"/>
      <c r="S162" s="15"/>
    </row>
    <row r="163" spans="1:19" s="2" customFormat="1" ht="55.5" customHeight="1">
      <c r="A163" s="16" t="s">
        <v>23</v>
      </c>
      <c r="B163" s="14" t="s">
        <v>18</v>
      </c>
      <c r="C163" s="17" t="s">
        <v>47</v>
      </c>
      <c r="D163" s="14" t="s">
        <v>47</v>
      </c>
      <c r="E163" s="14" t="s">
        <v>47</v>
      </c>
      <c r="F163" s="17" t="s">
        <v>47</v>
      </c>
      <c r="G163" s="14" t="s">
        <v>47</v>
      </c>
      <c r="H163" s="14" t="s">
        <v>47</v>
      </c>
      <c r="I163" s="14"/>
      <c r="J163" s="14"/>
      <c r="K163" s="14"/>
      <c r="L163" s="14" t="s">
        <v>47</v>
      </c>
      <c r="M163" s="14" t="s">
        <v>47</v>
      </c>
      <c r="N163" s="15"/>
      <c r="O163" s="15"/>
      <c r="P163" s="15"/>
      <c r="Q163" s="15"/>
      <c r="R163" s="15"/>
      <c r="S163" s="15"/>
    </row>
    <row r="164" spans="1:19" s="2" customFormat="1" ht="10.5" customHeight="1">
      <c r="A164" s="16" t="s">
        <v>52</v>
      </c>
      <c r="B164" s="14" t="s">
        <v>19</v>
      </c>
      <c r="C164" s="16"/>
      <c r="D164" s="14"/>
      <c r="E164" s="14"/>
      <c r="F164" s="16"/>
      <c r="G164" s="14"/>
      <c r="H164" s="14"/>
      <c r="I164" s="14"/>
      <c r="J164" s="14"/>
      <c r="K164" s="14"/>
      <c r="L164" s="14"/>
      <c r="M164" s="14"/>
      <c r="N164" s="15"/>
      <c r="O164" s="15"/>
      <c r="P164" s="15"/>
      <c r="Q164" s="15"/>
      <c r="R164" s="15"/>
      <c r="S164" s="15"/>
    </row>
    <row r="165" spans="1:19" s="2" customFormat="1" ht="76.5" customHeight="1">
      <c r="A165" s="16" t="s">
        <v>20</v>
      </c>
      <c r="B165" s="14" t="s">
        <v>21</v>
      </c>
      <c r="C165" s="17" t="s">
        <v>47</v>
      </c>
      <c r="D165" s="14" t="s">
        <v>47</v>
      </c>
      <c r="E165" s="14" t="s">
        <v>47</v>
      </c>
      <c r="F165" s="17" t="s">
        <v>47</v>
      </c>
      <c r="G165" s="14" t="s">
        <v>47</v>
      </c>
      <c r="H165" s="14" t="s">
        <v>47</v>
      </c>
      <c r="I165" s="14"/>
      <c r="J165" s="14"/>
      <c r="K165" s="14"/>
      <c r="L165" s="14" t="s">
        <v>47</v>
      </c>
      <c r="M165" s="14" t="s">
        <v>47</v>
      </c>
      <c r="N165" s="15"/>
      <c r="O165" s="15"/>
      <c r="P165" s="15"/>
      <c r="Q165" s="15"/>
      <c r="R165" s="15"/>
      <c r="S165" s="15"/>
    </row>
    <row r="166" spans="1:19" s="2" customFormat="1" ht="10.5" customHeight="1">
      <c r="A166" s="16" t="s">
        <v>52</v>
      </c>
      <c r="B166" s="14" t="s">
        <v>22</v>
      </c>
      <c r="C166" s="16"/>
      <c r="D166" s="14"/>
      <c r="E166" s="14"/>
      <c r="F166" s="16"/>
      <c r="G166" s="14"/>
      <c r="H166" s="14"/>
      <c r="I166" s="14"/>
      <c r="J166" s="14"/>
      <c r="K166" s="14"/>
      <c r="L166" s="14"/>
      <c r="M166" s="14"/>
      <c r="N166" s="15"/>
      <c r="O166" s="15"/>
      <c r="P166" s="15"/>
      <c r="Q166" s="15"/>
      <c r="R166" s="15"/>
      <c r="S166" s="15"/>
    </row>
    <row r="167" spans="1:19" s="2" customFormat="1" ht="141.75" customHeight="1">
      <c r="A167" s="16" t="s">
        <v>24</v>
      </c>
      <c r="B167" s="14" t="s">
        <v>25</v>
      </c>
      <c r="C167" s="17" t="s">
        <v>47</v>
      </c>
      <c r="D167" s="14" t="s">
        <v>47</v>
      </c>
      <c r="E167" s="14" t="s">
        <v>47</v>
      </c>
      <c r="F167" s="17" t="s">
        <v>47</v>
      </c>
      <c r="G167" s="14" t="s">
        <v>47</v>
      </c>
      <c r="H167" s="14" t="s">
        <v>47</v>
      </c>
      <c r="I167" s="14"/>
      <c r="J167" s="14"/>
      <c r="K167" s="14"/>
      <c r="L167" s="14" t="s">
        <v>47</v>
      </c>
      <c r="M167" s="14" t="s">
        <v>47</v>
      </c>
      <c r="N167" s="15"/>
      <c r="O167" s="15"/>
      <c r="P167" s="15"/>
      <c r="Q167" s="15"/>
      <c r="R167" s="15"/>
      <c r="S167" s="15"/>
    </row>
    <row r="168" spans="1:19" s="2" customFormat="1" ht="36.75" customHeight="1">
      <c r="A168" s="16" t="s">
        <v>26</v>
      </c>
      <c r="B168" s="14" t="s">
        <v>27</v>
      </c>
      <c r="C168" s="16"/>
      <c r="D168" s="14"/>
      <c r="E168" s="14"/>
      <c r="F168" s="16"/>
      <c r="G168" s="14"/>
      <c r="H168" s="14"/>
      <c r="I168" s="14"/>
      <c r="J168" s="14"/>
      <c r="K168" s="14"/>
      <c r="L168" s="14"/>
      <c r="M168" s="14"/>
      <c r="N168" s="15"/>
      <c r="O168" s="15"/>
      <c r="P168" s="15"/>
      <c r="Q168" s="15"/>
      <c r="R168" s="15"/>
      <c r="S168" s="15"/>
    </row>
    <row r="169" spans="1:19" s="2" customFormat="1" ht="55.5" customHeight="1">
      <c r="A169" s="16" t="s">
        <v>28</v>
      </c>
      <c r="B169" s="14" t="s">
        <v>29</v>
      </c>
      <c r="C169" s="17" t="s">
        <v>47</v>
      </c>
      <c r="D169" s="14" t="s">
        <v>47</v>
      </c>
      <c r="E169" s="14" t="s">
        <v>47</v>
      </c>
      <c r="F169" s="17" t="s">
        <v>47</v>
      </c>
      <c r="G169" s="14" t="s">
        <v>47</v>
      </c>
      <c r="H169" s="14" t="s">
        <v>47</v>
      </c>
      <c r="I169" s="14"/>
      <c r="J169" s="14"/>
      <c r="K169" s="14"/>
      <c r="L169" s="14" t="s">
        <v>47</v>
      </c>
      <c r="M169" s="14" t="s">
        <v>47</v>
      </c>
      <c r="N169" s="15"/>
      <c r="O169" s="15"/>
      <c r="P169" s="15"/>
      <c r="Q169" s="15"/>
      <c r="R169" s="15"/>
      <c r="S169" s="15"/>
    </row>
    <row r="170" spans="1:19" s="2" customFormat="1" ht="10.5" customHeight="1">
      <c r="A170" s="16" t="s">
        <v>52</v>
      </c>
      <c r="B170" s="14" t="s">
        <v>30</v>
      </c>
      <c r="C170" s="16"/>
      <c r="D170" s="14"/>
      <c r="E170" s="14"/>
      <c r="F170" s="16"/>
      <c r="G170" s="14"/>
      <c r="H170" s="14"/>
      <c r="I170" s="14"/>
      <c r="J170" s="14"/>
      <c r="K170" s="14"/>
      <c r="L170" s="14"/>
      <c r="M170" s="14"/>
      <c r="N170" s="15"/>
      <c r="O170" s="15"/>
      <c r="P170" s="15"/>
      <c r="Q170" s="15"/>
      <c r="R170" s="15"/>
      <c r="S170" s="15"/>
    </row>
    <row r="171" spans="1:19" s="2" customFormat="1" ht="22.5" customHeight="1">
      <c r="A171" s="16" t="s">
        <v>31</v>
      </c>
      <c r="B171" s="14" t="s">
        <v>32</v>
      </c>
      <c r="C171" s="17" t="s">
        <v>47</v>
      </c>
      <c r="D171" s="14" t="s">
        <v>47</v>
      </c>
      <c r="E171" s="14" t="s">
        <v>47</v>
      </c>
      <c r="F171" s="17" t="s">
        <v>47</v>
      </c>
      <c r="G171" s="14" t="s">
        <v>47</v>
      </c>
      <c r="H171" s="14" t="s">
        <v>47</v>
      </c>
      <c r="I171" s="14"/>
      <c r="J171" s="14"/>
      <c r="K171" s="14"/>
      <c r="L171" s="14" t="s">
        <v>47</v>
      </c>
      <c r="M171" s="14" t="s">
        <v>47</v>
      </c>
      <c r="N171" s="15"/>
      <c r="O171" s="15"/>
      <c r="P171" s="15"/>
      <c r="Q171" s="15"/>
      <c r="R171" s="15"/>
      <c r="S171" s="15"/>
    </row>
    <row r="172" s="4" customFormat="1" ht="9" customHeight="1"/>
    <row r="173" spans="1:12" s="4" customFormat="1" ht="11.25">
      <c r="A173" s="4" t="s">
        <v>53</v>
      </c>
      <c r="B173" s="128" t="s">
        <v>372</v>
      </c>
      <c r="C173" s="128"/>
      <c r="E173" s="9"/>
      <c r="G173" s="128" t="s">
        <v>373</v>
      </c>
      <c r="H173" s="128"/>
      <c r="I173" s="128"/>
      <c r="J173" s="128"/>
      <c r="K173" s="128"/>
      <c r="L173" s="128"/>
    </row>
    <row r="174" spans="2:12" s="5" customFormat="1" ht="29.25" customHeight="1">
      <c r="B174" s="123"/>
      <c r="C174" s="123"/>
      <c r="E174" s="10"/>
      <c r="G174" s="123"/>
      <c r="H174" s="123"/>
      <c r="I174" s="123"/>
      <c r="J174" s="123"/>
      <c r="K174" s="123"/>
      <c r="L174" s="123"/>
    </row>
    <row r="175" s="4" customFormat="1" ht="9" customHeight="1"/>
    <row r="176" spans="1:15" s="4" customFormat="1" ht="11.25">
      <c r="A176" s="4" t="s">
        <v>54</v>
      </c>
      <c r="B176" s="128" t="s">
        <v>374</v>
      </c>
      <c r="C176" s="128"/>
      <c r="E176" s="9"/>
      <c r="G176" s="128" t="s">
        <v>375</v>
      </c>
      <c r="H176" s="128"/>
      <c r="I176" s="128"/>
      <c r="J176" s="128"/>
      <c r="K176" s="128"/>
      <c r="L176" s="128"/>
      <c r="M176" s="127"/>
      <c r="N176" s="127"/>
      <c r="O176" s="127"/>
    </row>
    <row r="177" spans="2:15" s="5" customFormat="1" ht="9.75" customHeight="1">
      <c r="B177" s="123"/>
      <c r="C177" s="123"/>
      <c r="E177" s="10"/>
      <c r="G177" s="123"/>
      <c r="H177" s="123"/>
      <c r="I177" s="123"/>
      <c r="J177" s="123"/>
      <c r="K177" s="123"/>
      <c r="L177" s="123"/>
      <c r="M177" s="123"/>
      <c r="N177" s="123"/>
      <c r="O177" s="123"/>
    </row>
    <row r="178" s="4" customFormat="1" ht="11.25"/>
    <row r="179" spans="1:3" s="4" customFormat="1" ht="11.25">
      <c r="A179" s="7"/>
      <c r="C179" s="8" t="s">
        <v>376</v>
      </c>
    </row>
    <row r="180" s="4" customFormat="1" ht="3" customHeight="1"/>
  </sheetData>
  <sheetProtection/>
  <mergeCells count="450">
    <mergeCell ref="L83:L84"/>
    <mergeCell ref="M83:M84"/>
    <mergeCell ref="I83:I84"/>
    <mergeCell ref="J83:J84"/>
    <mergeCell ref="Q31:Q32"/>
    <mergeCell ref="R31:R32"/>
    <mergeCell ref="K83:K84"/>
    <mergeCell ref="Q83:Q84"/>
    <mergeCell ref="R83:R84"/>
    <mergeCell ref="N31:N32"/>
    <mergeCell ref="S31:S32"/>
    <mergeCell ref="P27:P28"/>
    <mergeCell ref="Q27:Q28"/>
    <mergeCell ref="R27:R28"/>
    <mergeCell ref="S27:S28"/>
    <mergeCell ref="R29:R30"/>
    <mergeCell ref="S29:S30"/>
    <mergeCell ref="E98:E99"/>
    <mergeCell ref="A43:A46"/>
    <mergeCell ref="B43:B46"/>
    <mergeCell ref="L27:L28"/>
    <mergeCell ref="J31:J33"/>
    <mergeCell ref="I52:I53"/>
    <mergeCell ref="J52:J53"/>
    <mergeCell ref="K52:K53"/>
    <mergeCell ref="L31:L32"/>
    <mergeCell ref="L41:L42"/>
    <mergeCell ref="C116:C117"/>
    <mergeCell ref="D116:D117"/>
    <mergeCell ref="E116:E117"/>
    <mergeCell ref="C104:C105"/>
    <mergeCell ref="D104:D105"/>
    <mergeCell ref="E104:E105"/>
    <mergeCell ref="C114:C115"/>
    <mergeCell ref="D114:D115"/>
    <mergeCell ref="E114:E115"/>
    <mergeCell ref="C110:C111"/>
    <mergeCell ref="B80:B82"/>
    <mergeCell ref="A80:A82"/>
    <mergeCell ref="A83:A84"/>
    <mergeCell ref="B83:B84"/>
    <mergeCell ref="D108:D109"/>
    <mergeCell ref="E108:E109"/>
    <mergeCell ref="E86:E87"/>
    <mergeCell ref="D98:D101"/>
    <mergeCell ref="C98:C101"/>
    <mergeCell ref="A98:A103"/>
    <mergeCell ref="A104:A105"/>
    <mergeCell ref="B104:B105"/>
    <mergeCell ref="A108:A109"/>
    <mergeCell ref="B108:B109"/>
    <mergeCell ref="A110:A111"/>
    <mergeCell ref="B110:B111"/>
    <mergeCell ref="A114:A115"/>
    <mergeCell ref="B114:B115"/>
    <mergeCell ref="A106:A107"/>
    <mergeCell ref="B106:B107"/>
    <mergeCell ref="D110:D111"/>
    <mergeCell ref="E110:E111"/>
    <mergeCell ref="C106:C107"/>
    <mergeCell ref="D106:D107"/>
    <mergeCell ref="E106:E107"/>
    <mergeCell ref="A116:A117"/>
    <mergeCell ref="B116:B117"/>
    <mergeCell ref="R112:R113"/>
    <mergeCell ref="S112:S113"/>
    <mergeCell ref="A112:A113"/>
    <mergeCell ref="B112:B113"/>
    <mergeCell ref="C112:C113"/>
    <mergeCell ref="L112:L113"/>
    <mergeCell ref="M112:M113"/>
    <mergeCell ref="N112:N113"/>
    <mergeCell ref="O112:O113"/>
    <mergeCell ref="P112:P113"/>
    <mergeCell ref="S100:S101"/>
    <mergeCell ref="L110:L111"/>
    <mergeCell ref="M110:M111"/>
    <mergeCell ref="N110:N111"/>
    <mergeCell ref="O110:O111"/>
    <mergeCell ref="P110:P111"/>
    <mergeCell ref="Q110:Q111"/>
    <mergeCell ref="R110:R111"/>
    <mergeCell ref="R116:R117"/>
    <mergeCell ref="S116:S117"/>
    <mergeCell ref="L108:L109"/>
    <mergeCell ref="M108:M109"/>
    <mergeCell ref="N108:N109"/>
    <mergeCell ref="O108:O109"/>
    <mergeCell ref="P108:P109"/>
    <mergeCell ref="Q108:Q109"/>
    <mergeCell ref="R108:R109"/>
    <mergeCell ref="S110:S111"/>
    <mergeCell ref="S108:S109"/>
    <mergeCell ref="L116:L117"/>
    <mergeCell ref="M116:M117"/>
    <mergeCell ref="N116:N117"/>
    <mergeCell ref="O116:O117"/>
    <mergeCell ref="P116:P117"/>
    <mergeCell ref="Q116:Q117"/>
    <mergeCell ref="S114:S115"/>
    <mergeCell ref="L114:L115"/>
    <mergeCell ref="M114:M115"/>
    <mergeCell ref="L106:L107"/>
    <mergeCell ref="M106:M107"/>
    <mergeCell ref="N106:N107"/>
    <mergeCell ref="O106:O107"/>
    <mergeCell ref="L98:L99"/>
    <mergeCell ref="M98:M99"/>
    <mergeCell ref="M104:M105"/>
    <mergeCell ref="L100:L101"/>
    <mergeCell ref="M100:M101"/>
    <mergeCell ref="N100:N101"/>
    <mergeCell ref="N114:N115"/>
    <mergeCell ref="C108:C109"/>
    <mergeCell ref="H72:H73"/>
    <mergeCell ref="C72:C73"/>
    <mergeCell ref="D72:D73"/>
    <mergeCell ref="R114:R115"/>
    <mergeCell ref="O114:O115"/>
    <mergeCell ref="P114:P115"/>
    <mergeCell ref="Q114:Q115"/>
    <mergeCell ref="Q112:Q113"/>
    <mergeCell ref="S104:S105"/>
    <mergeCell ref="R104:R105"/>
    <mergeCell ref="Q104:Q105"/>
    <mergeCell ref="P104:P105"/>
    <mergeCell ref="P106:P107"/>
    <mergeCell ref="Q106:Q107"/>
    <mergeCell ref="R106:R107"/>
    <mergeCell ref="S106:S107"/>
    <mergeCell ref="S83:S84"/>
    <mergeCell ref="D112:D113"/>
    <mergeCell ref="E112:E113"/>
    <mergeCell ref="N98:N99"/>
    <mergeCell ref="O98:O99"/>
    <mergeCell ref="P98:P99"/>
    <mergeCell ref="Q98:Q99"/>
    <mergeCell ref="O104:O105"/>
    <mergeCell ref="N104:N105"/>
    <mergeCell ref="L104:L105"/>
    <mergeCell ref="E100:E101"/>
    <mergeCell ref="P36:P40"/>
    <mergeCell ref="P102:P103"/>
    <mergeCell ref="N83:N84"/>
    <mergeCell ref="O83:O84"/>
    <mergeCell ref="P83:P84"/>
    <mergeCell ref="P41:P42"/>
    <mergeCell ref="O100:O101"/>
    <mergeCell ref="P100:P101"/>
    <mergeCell ref="L102:L103"/>
    <mergeCell ref="M102:M103"/>
    <mergeCell ref="N102:N103"/>
    <mergeCell ref="O102:O103"/>
    <mergeCell ref="R98:R99"/>
    <mergeCell ref="S98:S99"/>
    <mergeCell ref="R100:R101"/>
    <mergeCell ref="S102:S103"/>
    <mergeCell ref="Q100:Q101"/>
    <mergeCell ref="Q102:Q103"/>
    <mergeCell ref="R102:R103"/>
    <mergeCell ref="R36:R40"/>
    <mergeCell ref="S36:S40"/>
    <mergeCell ref="S41:S42"/>
    <mergeCell ref="Q64:Q65"/>
    <mergeCell ref="R64:R65"/>
    <mergeCell ref="S64:S65"/>
    <mergeCell ref="R43:R46"/>
    <mergeCell ref="S43:S46"/>
    <mergeCell ref="R48:R49"/>
    <mergeCell ref="R41:R42"/>
    <mergeCell ref="A64:A65"/>
    <mergeCell ref="B64:B65"/>
    <mergeCell ref="L64:L65"/>
    <mergeCell ref="M64:M65"/>
    <mergeCell ref="N64:N65"/>
    <mergeCell ref="O64:O65"/>
    <mergeCell ref="P29:P30"/>
    <mergeCell ref="Q29:Q30"/>
    <mergeCell ref="M29:M30"/>
    <mergeCell ref="P64:P65"/>
    <mergeCell ref="M41:M42"/>
    <mergeCell ref="N41:N42"/>
    <mergeCell ref="O41:O42"/>
    <mergeCell ref="Q41:Q42"/>
    <mergeCell ref="Q36:Q40"/>
    <mergeCell ref="P31:P32"/>
    <mergeCell ref="E13:O13"/>
    <mergeCell ref="A9:S9"/>
    <mergeCell ref="N16:S16"/>
    <mergeCell ref="M176:O176"/>
    <mergeCell ref="G176:L176"/>
    <mergeCell ref="B176:C176"/>
    <mergeCell ref="A57:A61"/>
    <mergeCell ref="B57:B61"/>
    <mergeCell ref="G173:L173"/>
    <mergeCell ref="B173:C173"/>
    <mergeCell ref="B31:B33"/>
    <mergeCell ref="B177:C177"/>
    <mergeCell ref="G72:G73"/>
    <mergeCell ref="M177:O177"/>
    <mergeCell ref="G177:L177"/>
    <mergeCell ref="G174:L174"/>
    <mergeCell ref="B174:C174"/>
    <mergeCell ref="E72:E73"/>
    <mergeCell ref="F72:F73"/>
    <mergeCell ref="L36:L40"/>
    <mergeCell ref="S72:S73"/>
    <mergeCell ref="L72:L73"/>
    <mergeCell ref="M72:M73"/>
    <mergeCell ref="N72:N73"/>
    <mergeCell ref="O72:O73"/>
    <mergeCell ref="Q72:Q73"/>
    <mergeCell ref="G86:G87"/>
    <mergeCell ref="H86:H87"/>
    <mergeCell ref="R86:R87"/>
    <mergeCell ref="F86:F87"/>
    <mergeCell ref="L48:L49"/>
    <mergeCell ref="M48:M49"/>
    <mergeCell ref="N48:N49"/>
    <mergeCell ref="M79:M82"/>
    <mergeCell ref="P72:P73"/>
    <mergeCell ref="R72:R73"/>
    <mergeCell ref="P86:P87"/>
    <mergeCell ref="Q86:Q87"/>
    <mergeCell ref="L86:L87"/>
    <mergeCell ref="M86:M87"/>
    <mergeCell ref="N86:N87"/>
    <mergeCell ref="O86:O87"/>
    <mergeCell ref="E120:E121"/>
    <mergeCell ref="F120:F121"/>
    <mergeCell ref="G120:G121"/>
    <mergeCell ref="H120:H121"/>
    <mergeCell ref="C120:C121"/>
    <mergeCell ref="D120:D121"/>
    <mergeCell ref="P120:P121"/>
    <mergeCell ref="Q120:Q121"/>
    <mergeCell ref="R120:R121"/>
    <mergeCell ref="S120:S121"/>
    <mergeCell ref="L120:L121"/>
    <mergeCell ref="M120:M121"/>
    <mergeCell ref="N120:N121"/>
    <mergeCell ref="O120:O121"/>
    <mergeCell ref="E124:E125"/>
    <mergeCell ref="F124:F125"/>
    <mergeCell ref="G124:G125"/>
    <mergeCell ref="H124:H125"/>
    <mergeCell ref="C124:C125"/>
    <mergeCell ref="D124:D125"/>
    <mergeCell ref="P124:P125"/>
    <mergeCell ref="Q124:Q125"/>
    <mergeCell ref="R124:R125"/>
    <mergeCell ref="S124:S125"/>
    <mergeCell ref="L124:L125"/>
    <mergeCell ref="M124:M125"/>
    <mergeCell ref="N124:N125"/>
    <mergeCell ref="O124:O125"/>
    <mergeCell ref="E127:E128"/>
    <mergeCell ref="F127:F128"/>
    <mergeCell ref="G127:G128"/>
    <mergeCell ref="H127:H128"/>
    <mergeCell ref="C127:C128"/>
    <mergeCell ref="D127:D128"/>
    <mergeCell ref="P127:P128"/>
    <mergeCell ref="Q127:Q128"/>
    <mergeCell ref="R127:R128"/>
    <mergeCell ref="S127:S128"/>
    <mergeCell ref="L127:L128"/>
    <mergeCell ref="M127:M128"/>
    <mergeCell ref="N127:N128"/>
    <mergeCell ref="O127:O128"/>
    <mergeCell ref="E130:E131"/>
    <mergeCell ref="F130:F131"/>
    <mergeCell ref="G130:G131"/>
    <mergeCell ref="H130:H131"/>
    <mergeCell ref="C130:C131"/>
    <mergeCell ref="D130:D131"/>
    <mergeCell ref="P130:P131"/>
    <mergeCell ref="Q130:Q131"/>
    <mergeCell ref="R130:R131"/>
    <mergeCell ref="S130:S131"/>
    <mergeCell ref="L130:L131"/>
    <mergeCell ref="M130:M131"/>
    <mergeCell ref="N130:N131"/>
    <mergeCell ref="O130:O131"/>
    <mergeCell ref="E157:E158"/>
    <mergeCell ref="F157:F158"/>
    <mergeCell ref="G157:G158"/>
    <mergeCell ref="H157:H158"/>
    <mergeCell ref="C157:C158"/>
    <mergeCell ref="D157:D158"/>
    <mergeCell ref="P157:P158"/>
    <mergeCell ref="Q157:Q158"/>
    <mergeCell ref="R157:R158"/>
    <mergeCell ref="S157:S158"/>
    <mergeCell ref="L157:L158"/>
    <mergeCell ref="M157:M158"/>
    <mergeCell ref="N157:N158"/>
    <mergeCell ref="O157:O158"/>
    <mergeCell ref="E134:E135"/>
    <mergeCell ref="F134:F135"/>
    <mergeCell ref="G134:G135"/>
    <mergeCell ref="H134:H135"/>
    <mergeCell ref="C134:C135"/>
    <mergeCell ref="D134:D135"/>
    <mergeCell ref="C137:C138"/>
    <mergeCell ref="D137:D138"/>
    <mergeCell ref="P134:P135"/>
    <mergeCell ref="Q134:Q135"/>
    <mergeCell ref="R134:R135"/>
    <mergeCell ref="S134:S135"/>
    <mergeCell ref="L134:L135"/>
    <mergeCell ref="M134:M135"/>
    <mergeCell ref="N134:N135"/>
    <mergeCell ref="O134:O135"/>
    <mergeCell ref="R137:R138"/>
    <mergeCell ref="S137:S138"/>
    <mergeCell ref="L137:L138"/>
    <mergeCell ref="M137:M138"/>
    <mergeCell ref="N137:N138"/>
    <mergeCell ref="O137:O138"/>
    <mergeCell ref="G142:G143"/>
    <mergeCell ref="H142:H143"/>
    <mergeCell ref="C142:C143"/>
    <mergeCell ref="D142:D143"/>
    <mergeCell ref="P137:P138"/>
    <mergeCell ref="Q137:Q138"/>
    <mergeCell ref="E137:E138"/>
    <mergeCell ref="F137:F138"/>
    <mergeCell ref="G137:G138"/>
    <mergeCell ref="H137:H138"/>
    <mergeCell ref="C146:C147"/>
    <mergeCell ref="D146:D147"/>
    <mergeCell ref="R142:R143"/>
    <mergeCell ref="S142:S143"/>
    <mergeCell ref="L142:L143"/>
    <mergeCell ref="M142:M143"/>
    <mergeCell ref="N142:N143"/>
    <mergeCell ref="O142:O143"/>
    <mergeCell ref="E142:E143"/>
    <mergeCell ref="F142:F143"/>
    <mergeCell ref="L146:L147"/>
    <mergeCell ref="M146:M147"/>
    <mergeCell ref="N146:N147"/>
    <mergeCell ref="O146:O147"/>
    <mergeCell ref="E146:E147"/>
    <mergeCell ref="F146:F147"/>
    <mergeCell ref="G146:G147"/>
    <mergeCell ref="H146:H147"/>
    <mergeCell ref="M149:M150"/>
    <mergeCell ref="N149:N150"/>
    <mergeCell ref="O149:O150"/>
    <mergeCell ref="E149:E150"/>
    <mergeCell ref="G149:G150"/>
    <mergeCell ref="H149:H150"/>
    <mergeCell ref="E153:E154"/>
    <mergeCell ref="F153:F154"/>
    <mergeCell ref="G153:G154"/>
    <mergeCell ref="H153:H154"/>
    <mergeCell ref="F149:F150"/>
    <mergeCell ref="C153:C154"/>
    <mergeCell ref="D153:D154"/>
    <mergeCell ref="C149:C150"/>
    <mergeCell ref="D149:D150"/>
    <mergeCell ref="P142:P143"/>
    <mergeCell ref="Q142:Q143"/>
    <mergeCell ref="O48:O49"/>
    <mergeCell ref="L153:L154"/>
    <mergeCell ref="M153:M154"/>
    <mergeCell ref="N153:N154"/>
    <mergeCell ref="O153:O154"/>
    <mergeCell ref="P149:P150"/>
    <mergeCell ref="Q149:Q150"/>
    <mergeCell ref="L149:L150"/>
    <mergeCell ref="P153:P154"/>
    <mergeCell ref="Q153:Q154"/>
    <mergeCell ref="R153:R154"/>
    <mergeCell ref="S153:S154"/>
    <mergeCell ref="R146:R147"/>
    <mergeCell ref="S146:S147"/>
    <mergeCell ref="R149:R150"/>
    <mergeCell ref="S149:S150"/>
    <mergeCell ref="P146:P147"/>
    <mergeCell ref="Q146:Q147"/>
    <mergeCell ref="L16:M16"/>
    <mergeCell ref="A16:A18"/>
    <mergeCell ref="I17:K17"/>
    <mergeCell ref="C16:K16"/>
    <mergeCell ref="L29:L30"/>
    <mergeCell ref="A27:A28"/>
    <mergeCell ref="A23:A26"/>
    <mergeCell ref="B23:B26"/>
    <mergeCell ref="A29:A30"/>
    <mergeCell ref="B29:B30"/>
    <mergeCell ref="C17:E17"/>
    <mergeCell ref="F17:H17"/>
    <mergeCell ref="N17:O17"/>
    <mergeCell ref="K31:K33"/>
    <mergeCell ref="I31:I33"/>
    <mergeCell ref="A31:A33"/>
    <mergeCell ref="F27:F28"/>
    <mergeCell ref="G27:G28"/>
    <mergeCell ref="H27:H28"/>
    <mergeCell ref="M27:M28"/>
    <mergeCell ref="B27:B28"/>
    <mergeCell ref="N29:N30"/>
    <mergeCell ref="O29:O30"/>
    <mergeCell ref="O27:O28"/>
    <mergeCell ref="O31:O32"/>
    <mergeCell ref="M36:M40"/>
    <mergeCell ref="N36:N40"/>
    <mergeCell ref="O36:O40"/>
    <mergeCell ref="N27:N28"/>
    <mergeCell ref="M31:M32"/>
    <mergeCell ref="Q80:Q82"/>
    <mergeCell ref="R80:R82"/>
    <mergeCell ref="S80:S82"/>
    <mergeCell ref="A36:A40"/>
    <mergeCell ref="B36:B40"/>
    <mergeCell ref="A41:A42"/>
    <mergeCell ref="B41:B42"/>
    <mergeCell ref="A48:A49"/>
    <mergeCell ref="B48:B49"/>
    <mergeCell ref="N43:N46"/>
    <mergeCell ref="S48:S49"/>
    <mergeCell ref="P43:P46"/>
    <mergeCell ref="Q43:Q46"/>
    <mergeCell ref="A50:A51"/>
    <mergeCell ref="B50:B51"/>
    <mergeCell ref="O43:O46"/>
    <mergeCell ref="P48:P49"/>
    <mergeCell ref="P80:P82"/>
    <mergeCell ref="A52:A53"/>
    <mergeCell ref="B52:B53"/>
    <mergeCell ref="Q48:Q49"/>
    <mergeCell ref="N52:N53"/>
    <mergeCell ref="L43:L46"/>
    <mergeCell ref="M43:M46"/>
    <mergeCell ref="O52:O53"/>
    <mergeCell ref="P52:P53"/>
    <mergeCell ref="Q52:Q53"/>
    <mergeCell ref="G11:I11"/>
    <mergeCell ref="R52:R53"/>
    <mergeCell ref="S52:S53"/>
    <mergeCell ref="B98:B103"/>
    <mergeCell ref="S86:S87"/>
    <mergeCell ref="L79:L82"/>
    <mergeCell ref="C86:C87"/>
    <mergeCell ref="D86:D87"/>
    <mergeCell ref="N80:N82"/>
    <mergeCell ref="O80:O82"/>
  </mergeCells>
  <printOptions/>
  <pageMargins left="0.3937007874015748" right="0.31496062992125984" top="0.2362204724409449" bottom="0.15748031496062992" header="0" footer="0"/>
  <pageSetup fitToHeight="0"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2016-09-23T07:50:03Z</cp:lastPrinted>
  <dcterms:created xsi:type="dcterms:W3CDTF">2014-06-02T07:27:05Z</dcterms:created>
  <dcterms:modified xsi:type="dcterms:W3CDTF">2017-03-01T05:53:51Z</dcterms:modified>
  <cp:category/>
  <cp:version/>
  <cp:contentType/>
  <cp:contentStatus/>
</cp:coreProperties>
</file>