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540" windowWidth="19440" windowHeight="9195" tabRatio="948" activeTab="1"/>
  </bookViews>
  <sheets>
    <sheet name="характеристика мкд" sheetId="5" r:id="rId1"/>
    <sheet name="виды работ " sheetId="3" r:id="rId2"/>
  </sheets>
  <definedNames>
    <definedName name="_xlnm._FilterDatabase" localSheetId="1" hidden="1">'виды работ '!$A$8:$AC$13</definedName>
    <definedName name="_xlnm._FilterDatabase" localSheetId="0" hidden="1">'характеристика мкд'!$A$13:$X$13</definedName>
    <definedName name="_xlnm.Print_Titles" localSheetId="1">'виды работ '!$3:$8</definedName>
    <definedName name="_xlnm.Print_Area" localSheetId="1">'виды работ '!$A$1:$X$13</definedName>
    <definedName name="_xlnm.Print_Area" localSheetId="0">'характеристика мкд'!$A$1:$T$17</definedName>
  </definedNames>
  <calcPr calcId="162912"/>
</workbook>
</file>

<file path=xl/calcChain.xml><?xml version="1.0" encoding="utf-8"?>
<calcChain xmlns="http://schemas.openxmlformats.org/spreadsheetml/2006/main">
  <c r="N16" i="5" l="1"/>
  <c r="N17" i="5"/>
  <c r="O16" i="5"/>
  <c r="O17" i="5"/>
  <c r="M16" i="5"/>
  <c r="M17" i="5"/>
  <c r="E11" i="3"/>
  <c r="M11" i="3"/>
  <c r="W11" i="3"/>
  <c r="X11" i="3"/>
  <c r="D15" i="3"/>
  <c r="D10" i="3"/>
  <c r="C10" i="3"/>
  <c r="C11" i="3"/>
  <c r="C15" i="3"/>
  <c r="K16" i="5"/>
  <c r="J16" i="5"/>
  <c r="I16" i="5"/>
  <c r="H16" i="5"/>
  <c r="D11" i="3"/>
  <c r="L11" i="3"/>
  <c r="L15" i="5"/>
  <c r="L16" i="5"/>
  <c r="Q16" i="5"/>
  <c r="Q15" i="5"/>
  <c r="P15" i="5"/>
  <c r="P16" i="5"/>
  <c r="C12" i="3"/>
  <c r="C13" i="3"/>
  <c r="L17" i="5"/>
  <c r="P17" i="5"/>
</calcChain>
</file>

<file path=xl/sharedStrings.xml><?xml version="1.0" encoding="utf-8"?>
<sst xmlns="http://schemas.openxmlformats.org/spreadsheetml/2006/main" count="114" uniqueCount="65">
  <si>
    <t>УТВЕРЖДЕН</t>
  </si>
  <si>
    <t xml:space="preserve">постановлением </t>
  </si>
  <si>
    <t>от _________ 2015 года № _____</t>
  </si>
  <si>
    <t>(приложение)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</si>
  <si>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муниципального образования Путиловское сельское поселение Ленинградской области</t>
  </si>
  <si>
    <t>I. Перечень многоквартирных домов, которые подлежат капитальному ремонту в 2016 году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</si>
  <si>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</si>
  <si>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</si>
  <si>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</si>
  <si>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</si>
  <si>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</si>
  <si>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</si>
  <si>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</si>
  <si>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</si>
  <si>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</si>
  <si>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</si>
  <si>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</si>
  <si>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</si>
  <si>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</si>
  <si>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</si>
  <si>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</si>
  <si>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</si>
  <si>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</si>
  <si>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</si>
  <si>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</si>
  <si>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</si>
  <si>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</si>
  <si>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</si>
  <si>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</si>
  <si>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</si>
  <si>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</si>
  <si>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</si>
  <si>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Муниципальное образование Путиловское сельское поселение</t>
  </si>
  <si>
    <t>С. Путилово, ул. Братьев Пожарских, д. 15а</t>
  </si>
  <si>
    <t>Панель</t>
  </si>
  <si>
    <t>30.12.2017</t>
  </si>
  <si>
    <t>РО</t>
  </si>
  <si>
    <t>Итого по муниципальному образованию</t>
  </si>
  <si>
    <t>х</t>
  </si>
  <si>
    <t>Итого по муниципальному образованию со строительным контролем</t>
  </si>
  <si>
    <t>II. Реестр многоквартирных домов, которые подлежат капитальному ремонту в 2016 году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</si>
  <si>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</si>
  <si>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</si>
  <si>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</si>
  <si>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</si>
  <si>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</si>
  <si>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</si>
  <si>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</si>
  <si>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</si>
  <si>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</si>
  <si>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</si>
  <si>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</si>
  <si>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</si>
  <si>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</si>
  <si>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</si>
  <si>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</si>
  <si>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</si>
  <si>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</si>
  <si>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</si>
  <si>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</si>
  <si>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</si>
  <si>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</si>
  <si>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</si>
  <si>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</si>
  <si>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Осуществление строительного контроля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</si>
</sst>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6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0"/>
  </cellStyleXfs>
  <cellXfs count="96">
    <xf numFmtId="0" fontId="0" fillId="0" borderId="0" xfId="0"/>
    <xf numFmtId="4" fontId="14" fillId="0" borderId="0" xfId="0" applyNumberFormat="1" applyFont="1" applyAlignment="1">
      <alignment horizontal="right" vertical="center" inden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4" fontId="14" fillId="0" borderId="0" xfId="0" applyNumberFormat="1" applyFont="1" applyFill="1" applyAlignment="1">
      <alignment horizontal="right" vertical="center" indent="1"/>
    </xf>
    <xf numFmtId="0" fontId="7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4" fillId="2" borderId="0" xfId="0" applyFont="1" applyFill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7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horizontal="right" vertical="center" indent="1"/>
    </xf>
    <xf numFmtId="165" fontId="6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right" vertical="center" indent="1"/>
    </xf>
    <xf numFmtId="0" fontId="7" fillId="2" borderId="0" xfId="0" applyFont="1" applyFill="1" applyAlignment="1">
      <alignment vertical="center" wrapText="1"/>
    </xf>
    <xf numFmtId="4" fontId="7" fillId="2" borderId="0" xfId="0" applyNumberFormat="1" applyFont="1" applyFill="1" applyAlignment="1">
      <alignment horizontal="right" vertical="center" indent="1"/>
    </xf>
    <xf numFmtId="4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Alignment="1">
      <alignment horizontal="right" vertical="center" indent="1"/>
    </xf>
    <xf numFmtId="3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left" vertical="center" wrapText="1"/>
    </xf>
    <xf numFmtId="4" fontId="6" fillId="2" borderId="8" xfId="0" applyNumberFormat="1" applyFont="1" applyFill="1" applyBorder="1" applyAlignment="1">
      <alignment horizontal="left" vertical="center" wrapText="1"/>
    </xf>
    <xf numFmtId="4" fontId="6" fillId="2" borderId="14" xfId="0" applyNumberFormat="1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4" fontId="19" fillId="2" borderId="0" xfId="0" applyNumberFormat="1" applyFont="1" applyFill="1" applyAlignment="1">
      <alignment horizontal="right" vertical="center" indent="1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right" vertical="center" indent="1"/>
    </xf>
    <xf numFmtId="0" fontId="21" fillId="2" borderId="5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/>
    </xf>
    <xf numFmtId="0" fontId="21" fillId="2" borderId="3" xfId="0" applyNumberFormat="1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0" fontId="21" fillId="2" borderId="6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4" xfId="0" applyNumberFormat="1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center" vertical="center" wrapText="1"/>
    </xf>
    <xf numFmtId="0" fontId="21" fillId="2" borderId="9" xfId="0" applyNumberFormat="1" applyFont="1" applyFill="1" applyBorder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0" fontId="21" fillId="2" borderId="11" xfId="0" applyNumberFormat="1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2" xfId="0" applyNumberFormat="1" applyFont="1" applyFill="1" applyBorder="1" applyAlignment="1">
      <alignment horizontal="center" vertical="center" wrapText="1"/>
    </xf>
    <xf numFmtId="0" fontId="21" fillId="2" borderId="13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left" vertical="center"/>
    </xf>
    <xf numFmtId="4" fontId="20" fillId="2" borderId="3" xfId="0" applyNumberFormat="1" applyFont="1" applyFill="1" applyBorder="1" applyAlignment="1">
      <alignment horizontal="left" vertical="center"/>
    </xf>
    <xf numFmtId="4" fontId="20" fillId="2" borderId="4" xfId="0" applyNumberFormat="1" applyFont="1" applyFill="1" applyBorder="1" applyAlignment="1">
      <alignment horizontal="left" vertical="center"/>
    </xf>
    <xf numFmtId="4" fontId="20" fillId="2" borderId="2" xfId="0" applyNumberFormat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vertical="center"/>
    </xf>
    <xf numFmtId="4" fontId="21" fillId="2" borderId="0" xfId="0" applyNumberFormat="1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left" vertical="top" wrapText="1"/>
    </xf>
    <xf numFmtId="4" fontId="21" fillId="2" borderId="1" xfId="0" applyNumberFormat="1" applyFont="1" applyFill="1" applyBorder="1" applyAlignment="1">
      <alignment horizontal="center" vertical="center"/>
    </xf>
    <xf numFmtId="4" fontId="21" fillId="2" borderId="2" xfId="0" applyNumberFormat="1" applyFont="1" applyFill="1" applyBorder="1" applyAlignment="1">
      <alignment horizontal="left" vertical="center"/>
    </xf>
    <xf numFmtId="4" fontId="21" fillId="2" borderId="4" xfId="0" applyNumberFormat="1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165" fontId="21" fillId="2" borderId="1" xfId="0" applyNumberFormat="1" applyFont="1" applyFill="1" applyBorder="1" applyAlignment="1">
      <alignment horizontal="center" vertical="center"/>
    </xf>
    <xf numFmtId="4" fontId="20" fillId="2" borderId="2" xfId="0" applyNumberFormat="1" applyFont="1" applyFill="1" applyBorder="1" applyAlignment="1">
      <alignment horizontal="left" vertical="center" wrapText="1"/>
    </xf>
    <xf numFmtId="4" fontId="20" fillId="2" borderId="4" xfId="0" applyNumberFormat="1" applyFont="1" applyFill="1" applyBorder="1" applyAlignment="1">
      <alignment horizontal="left" vertical="center" wrapText="1"/>
    </xf>
  </cellXfs>
  <cellStyles count="46">
    <cellStyle name="Excel Built-in Normal" xfId="1"/>
    <cellStyle name="Excel Built-in Normal 2" xfId="2"/>
    <cellStyle name="Excel Built-in Normal 2 2" xfId="3"/>
    <cellStyle name="Excel Built-in Normal 3" xfId="4"/>
    <cellStyle name="TableStyleLight1" xfId="45"/>
    <cellStyle name="Обычный" xfId="0" builtinId="0"/>
    <cellStyle name="Обычный 10" xfId="5"/>
    <cellStyle name="Обычный 10 2" xfId="6"/>
    <cellStyle name="Обычный 11" xfId="23"/>
    <cellStyle name="Обычный 12" xfId="31"/>
    <cellStyle name="Обычный 13" xfId="39"/>
    <cellStyle name="Обычный 2" xfId="7"/>
    <cellStyle name="Обычный 2 2" xfId="8"/>
    <cellStyle name="Обычный 2 2 2" xfId="33"/>
    <cellStyle name="Обычный 2 3" xfId="9"/>
    <cellStyle name="Обычный 2 4" xfId="32"/>
    <cellStyle name="Обычный 3" xfId="10"/>
    <cellStyle name="Обычный 3 2" xfId="11"/>
    <cellStyle name="Обычный 3 2 2" xfId="24"/>
    <cellStyle name="Обычный 3 3" xfId="12"/>
    <cellStyle name="Обычный 3 4" xfId="34"/>
    <cellStyle name="Обычный 3 5" xfId="40"/>
    <cellStyle name="Обычный 4" xfId="13"/>
    <cellStyle name="Обычный 4 2" xfId="14"/>
    <cellStyle name="Обычный 4 3" xfId="25"/>
    <cellStyle name="Обычный 4 4" xfId="35"/>
    <cellStyle name="Обычный 4 5" xfId="41"/>
    <cellStyle name="Обычный 5" xfId="15"/>
    <cellStyle name="Обычный 5 2" xfId="36"/>
    <cellStyle name="Обычный 6" xfId="16"/>
    <cellStyle name="Обычный 6 2" xfId="17"/>
    <cellStyle name="Обычный 6 3" xfId="26"/>
    <cellStyle name="Обычный 6 4" xfId="37"/>
    <cellStyle name="Обычный 6 5" xfId="42"/>
    <cellStyle name="Обычный 7" xfId="18"/>
    <cellStyle name="Обычный 7 2" xfId="19"/>
    <cellStyle name="Обычный 7 3" xfId="27"/>
    <cellStyle name="Обычный 7 4" xfId="38"/>
    <cellStyle name="Обычный 7 5" xfId="43"/>
    <cellStyle name="Обычный 8" xfId="20"/>
    <cellStyle name="Обычный 8 2" xfId="28"/>
    <cellStyle name="Обычный 9" xfId="21"/>
    <cellStyle name="Обычный 9 2" xfId="29"/>
    <cellStyle name="Обычный 9 3" xfId="30"/>
    <cellStyle name="Финансовый 2" xfId="22"/>
    <cellStyle name="Финансовый 3" xfId="44"/>
  </cellStyles>
  <dxfs count="0"/>
  <tableStyles count="0" defaultTableStyle="TableStyleMedium2" defaultPivotStyle="PivotStyleMedium9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view="pageBreakPreview" zoomScaleNormal="100" zoomScaleSheetLayoutView="100" workbookViewId="0">
      <selection activeCell="D24" sqref="D24"/>
    </sheetView>
  </sheetViews>
  <sheetFormatPr defaultRowHeight="15" x14ac:dyDescent="0.25"/>
  <cols>
    <col min="1" max="1" width="6.85546875" style="10" customWidth="1"/>
    <col min="2" max="2" width="46.7109375" style="11" customWidth="1"/>
    <col min="3" max="3" width="10.5703125" style="10" customWidth="1"/>
    <col min="4" max="4" width="9.42578125" style="10" bestFit="1" customWidth="1"/>
    <col min="5" max="5" width="9.28515625" style="10" bestFit="1" customWidth="1"/>
    <col min="6" max="7" width="9.42578125" style="10" bestFit="1" customWidth="1"/>
    <col min="8" max="8" width="13.140625" style="10" bestFit="1" customWidth="1"/>
    <col min="9" max="9" width="11" style="10" customWidth="1"/>
    <col min="10" max="11" width="11.42578125" style="10" customWidth="1"/>
    <col min="12" max="12" width="17.5703125" style="10" customWidth="1"/>
    <col min="13" max="15" width="9.42578125" style="10" bestFit="1" customWidth="1"/>
    <col min="16" max="16" width="16.7109375" style="10" customWidth="1"/>
    <col min="17" max="17" width="10.85546875" style="10" customWidth="1"/>
    <col min="18" max="18" width="12.42578125" style="10" customWidth="1"/>
    <col min="19" max="19" width="11.42578125" style="10" customWidth="1"/>
    <col min="20" max="20" width="9.28515625" style="10" bestFit="1" customWidth="1"/>
  </cols>
  <sheetData>
    <row r="1" spans="1:20" s="7" customFormat="1" ht="15" customHeight="1" x14ac:dyDescent="0.2">
      <c r="A1" s="20"/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 t="s">
        <v>0</v>
      </c>
      <c r="R1" s="20"/>
      <c r="S1" s="20"/>
      <c r="T1" s="20"/>
    </row>
    <row r="2" spans="1:20" s="7" customFormat="1" ht="15" customHeight="1" x14ac:dyDescent="0.2">
      <c r="A2" s="20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 t="s">
        <v>1</v>
      </c>
      <c r="R2" s="20"/>
      <c r="S2" s="20"/>
      <c r="T2" s="20"/>
    </row>
    <row r="3" spans="1:20" s="7" customFormat="1" ht="15" customHeight="1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 t="s">
        <v>2</v>
      </c>
      <c r="R3" s="20"/>
      <c r="S3" s="20"/>
      <c r="T3" s="20"/>
    </row>
    <row r="4" spans="1:20" s="7" customFormat="1" ht="15" customHeight="1" x14ac:dyDescent="0.2">
      <c r="A4" s="20"/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3</v>
      </c>
      <c r="R4" s="20"/>
      <c r="S4" s="20"/>
      <c r="T4" s="20"/>
    </row>
    <row r="5" spans="1:20" s="7" customFormat="1" ht="15" customHeight="1" x14ac:dyDescent="0.2">
      <c r="A5" s="20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0"/>
      <c r="S5" s="20"/>
      <c r="T5" s="20"/>
    </row>
    <row r="6" spans="1:20" s="7" customFormat="1" ht="15" customHeight="1" x14ac:dyDescent="0.2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20"/>
    </row>
    <row r="7" spans="1:20" s="7" customFormat="1" ht="15" customHeight="1" x14ac:dyDescent="0.2">
      <c r="A7" s="20"/>
      <c r="B7" s="21"/>
      <c r="C7" s="20"/>
      <c r="D7" s="48" t="s">
        <v>5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20"/>
      <c r="S7" s="20"/>
      <c r="T7" s="20"/>
    </row>
    <row r="8" spans="1:20" s="7" customFormat="1" ht="12.75" x14ac:dyDescent="0.2">
      <c r="A8" s="20"/>
      <c r="B8" s="21"/>
      <c r="C8" s="20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0"/>
      <c r="S8" s="20"/>
      <c r="T8" s="20"/>
    </row>
    <row r="9" spans="1:20" s="7" customFormat="1" ht="30" customHeight="1" x14ac:dyDescent="0.2">
      <c r="A9" s="45" t="s">
        <v>6</v>
      </c>
      <c r="B9" s="45" t="s">
        <v>7</v>
      </c>
      <c r="C9" s="49" t="s">
        <v>8</v>
      </c>
      <c r="D9" s="49"/>
      <c r="E9" s="50" t="s">
        <v>9</v>
      </c>
      <c r="F9" s="50" t="s">
        <v>10</v>
      </c>
      <c r="G9" s="50" t="s">
        <v>11</v>
      </c>
      <c r="H9" s="44" t="s">
        <v>12</v>
      </c>
      <c r="I9" s="45" t="s">
        <v>13</v>
      </c>
      <c r="J9" s="45"/>
      <c r="K9" s="44" t="s">
        <v>14</v>
      </c>
      <c r="L9" s="45" t="s">
        <v>15</v>
      </c>
      <c r="M9" s="45"/>
      <c r="N9" s="45"/>
      <c r="O9" s="45"/>
      <c r="P9" s="45"/>
      <c r="Q9" s="46" t="s">
        <v>16</v>
      </c>
      <c r="R9" s="46" t="s">
        <v>17</v>
      </c>
      <c r="S9" s="44" t="s">
        <v>18</v>
      </c>
      <c r="T9" s="44" t="s">
        <v>19</v>
      </c>
    </row>
    <row r="10" spans="1:20" s="7" customFormat="1" ht="15" customHeight="1" x14ac:dyDescent="0.2">
      <c r="A10" s="45"/>
      <c r="B10" s="45"/>
      <c r="C10" s="44" t="s">
        <v>20</v>
      </c>
      <c r="D10" s="44" t="s">
        <v>21</v>
      </c>
      <c r="E10" s="50"/>
      <c r="F10" s="50"/>
      <c r="G10" s="50"/>
      <c r="H10" s="44"/>
      <c r="I10" s="44" t="s">
        <v>22</v>
      </c>
      <c r="J10" s="44" t="s">
        <v>23</v>
      </c>
      <c r="K10" s="44"/>
      <c r="L10" s="44" t="s">
        <v>22</v>
      </c>
      <c r="M10" s="34"/>
      <c r="N10" s="34"/>
      <c r="O10" s="36"/>
      <c r="P10" s="36"/>
      <c r="Q10" s="46"/>
      <c r="R10" s="46"/>
      <c r="S10" s="44"/>
      <c r="T10" s="44"/>
    </row>
    <row r="11" spans="1:20" s="7" customFormat="1" ht="173.45" customHeight="1" x14ac:dyDescent="0.2">
      <c r="A11" s="45"/>
      <c r="B11" s="45"/>
      <c r="C11" s="44"/>
      <c r="D11" s="44"/>
      <c r="E11" s="50"/>
      <c r="F11" s="50"/>
      <c r="G11" s="50"/>
      <c r="H11" s="44"/>
      <c r="I11" s="44"/>
      <c r="J11" s="44"/>
      <c r="K11" s="44"/>
      <c r="L11" s="44"/>
      <c r="M11" s="34" t="s">
        <v>24</v>
      </c>
      <c r="N11" s="34" t="s">
        <v>25</v>
      </c>
      <c r="O11" s="34" t="s">
        <v>26</v>
      </c>
      <c r="P11" s="34" t="s">
        <v>27</v>
      </c>
      <c r="Q11" s="46"/>
      <c r="R11" s="46"/>
      <c r="S11" s="44"/>
      <c r="T11" s="44"/>
    </row>
    <row r="12" spans="1:20" s="7" customFormat="1" ht="19.149999999999999" customHeight="1" x14ac:dyDescent="0.2">
      <c r="A12" s="45"/>
      <c r="B12" s="45"/>
      <c r="C12" s="44"/>
      <c r="D12" s="44"/>
      <c r="E12" s="50"/>
      <c r="F12" s="50"/>
      <c r="G12" s="50"/>
      <c r="H12" s="36" t="s">
        <v>28</v>
      </c>
      <c r="I12" s="36" t="s">
        <v>28</v>
      </c>
      <c r="J12" s="36" t="s">
        <v>28</v>
      </c>
      <c r="K12" s="36" t="s">
        <v>29</v>
      </c>
      <c r="L12" s="36" t="s">
        <v>30</v>
      </c>
      <c r="M12" s="36"/>
      <c r="N12" s="36"/>
      <c r="O12" s="36" t="s">
        <v>30</v>
      </c>
      <c r="P12" s="36" t="s">
        <v>30</v>
      </c>
      <c r="Q12" s="22" t="s">
        <v>31</v>
      </c>
      <c r="R12" s="22" t="s">
        <v>31</v>
      </c>
      <c r="S12" s="44"/>
      <c r="T12" s="44"/>
    </row>
    <row r="13" spans="1:20" s="7" customFormat="1" ht="12.75" x14ac:dyDescent="0.2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  <c r="R13" s="37">
        <v>18</v>
      </c>
      <c r="S13" s="37">
        <v>19</v>
      </c>
      <c r="T13" s="36">
        <v>20</v>
      </c>
    </row>
    <row r="14" spans="1:20" s="7" customFormat="1" ht="15.75" customHeight="1" x14ac:dyDescent="0.2">
      <c r="A14" s="39" t="s">
        <v>32</v>
      </c>
      <c r="B14" s="40"/>
      <c r="C14" s="40"/>
      <c r="D14" s="40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s="7" customFormat="1" ht="12.75" x14ac:dyDescent="0.2">
      <c r="A15" s="18">
        <v>1</v>
      </c>
      <c r="B15" s="9" t="s">
        <v>33</v>
      </c>
      <c r="C15" s="16">
        <v>1988</v>
      </c>
      <c r="D15" s="36"/>
      <c r="E15" s="36" t="s">
        <v>34</v>
      </c>
      <c r="F15" s="37">
        <v>5</v>
      </c>
      <c r="G15" s="37">
        <v>4</v>
      </c>
      <c r="H15" s="33">
        <v>4199.5600000000004</v>
      </c>
      <c r="I15" s="33">
        <v>3090.82</v>
      </c>
      <c r="J15" s="33">
        <v>2411.62</v>
      </c>
      <c r="K15" s="37">
        <v>185</v>
      </c>
      <c r="L15" s="33">
        <f>'виды работ '!C10</f>
        <v>7991440</v>
      </c>
      <c r="M15" s="30">
        <v>0</v>
      </c>
      <c r="N15" s="30">
        <v>0</v>
      </c>
      <c r="O15" s="30">
        <v>0</v>
      </c>
      <c r="P15" s="30">
        <f>L15</f>
        <v>7991440</v>
      </c>
      <c r="Q15" s="30">
        <f>L15/H15</f>
        <v>1902.9231633790205</v>
      </c>
      <c r="R15" s="33">
        <v>14593.7</v>
      </c>
      <c r="S15" s="15" t="s">
        <v>35</v>
      </c>
      <c r="T15" s="36" t="s">
        <v>36</v>
      </c>
    </row>
    <row r="16" spans="1:20" s="7" customFormat="1" ht="12.75" x14ac:dyDescent="0.2">
      <c r="A16" s="43" t="s">
        <v>37</v>
      </c>
      <c r="B16" s="43"/>
      <c r="C16" s="29" t="s">
        <v>38</v>
      </c>
      <c r="D16" s="29" t="s">
        <v>38</v>
      </c>
      <c r="E16" s="29" t="s">
        <v>38</v>
      </c>
      <c r="F16" s="29" t="s">
        <v>38</v>
      </c>
      <c r="G16" s="29" t="s">
        <v>38</v>
      </c>
      <c r="H16" s="33">
        <f>SUM(H15)</f>
        <v>4199.5600000000004</v>
      </c>
      <c r="I16" s="33">
        <f t="shared" ref="I16:P16" si="0">SUM(I15)</f>
        <v>3090.82</v>
      </c>
      <c r="J16" s="33">
        <f t="shared" si="0"/>
        <v>2411.62</v>
      </c>
      <c r="K16" s="32">
        <f t="shared" si="0"/>
        <v>185</v>
      </c>
      <c r="L16" s="33">
        <f t="shared" si="0"/>
        <v>7991440</v>
      </c>
      <c r="M16" s="33">
        <f t="shared" si="0"/>
        <v>0</v>
      </c>
      <c r="N16" s="33">
        <f t="shared" si="0"/>
        <v>0</v>
      </c>
      <c r="O16" s="33">
        <f t="shared" si="0"/>
        <v>0</v>
      </c>
      <c r="P16" s="33">
        <f t="shared" si="0"/>
        <v>7991440</v>
      </c>
      <c r="Q16" s="30">
        <f>L16/H16</f>
        <v>1902.9231633790205</v>
      </c>
      <c r="R16" s="17" t="s">
        <v>38</v>
      </c>
      <c r="S16" s="15" t="s">
        <v>38</v>
      </c>
      <c r="T16" s="15" t="s">
        <v>38</v>
      </c>
    </row>
    <row r="17" spans="1:20" s="8" customFormat="1" ht="12.75" customHeight="1" x14ac:dyDescent="0.2">
      <c r="A17" s="38" t="s">
        <v>39</v>
      </c>
      <c r="B17" s="38"/>
      <c r="C17" s="38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 t="s">
        <v>38</v>
      </c>
      <c r="J17" s="28" t="s">
        <v>38</v>
      </c>
      <c r="K17" s="28" t="s">
        <v>38</v>
      </c>
      <c r="L17" s="24">
        <f>'виды работ '!C13</f>
        <v>8125083</v>
      </c>
      <c r="M17" s="13">
        <f>M16</f>
        <v>0</v>
      </c>
      <c r="N17" s="13">
        <f t="shared" ref="N17:O17" si="1">N16</f>
        <v>0</v>
      </c>
      <c r="O17" s="13">
        <f t="shared" si="1"/>
        <v>0</v>
      </c>
      <c r="P17" s="24">
        <f>L17</f>
        <v>8125083</v>
      </c>
      <c r="Q17" s="19" t="s">
        <v>38</v>
      </c>
      <c r="R17" s="19" t="s">
        <v>38</v>
      </c>
      <c r="S17" s="19" t="s">
        <v>38</v>
      </c>
      <c r="T17" s="19" t="s">
        <v>38</v>
      </c>
    </row>
  </sheetData>
  <mergeCells count="25">
    <mergeCell ref="A6:S6"/>
    <mergeCell ref="D7:Q7"/>
    <mergeCell ref="A9:A12"/>
    <mergeCell ref="B9:B12"/>
    <mergeCell ref="C9:D9"/>
    <mergeCell ref="E9:E12"/>
    <mergeCell ref="F9:F12"/>
    <mergeCell ref="G9:G12"/>
    <mergeCell ref="H9:H11"/>
    <mergeCell ref="I9:J9"/>
    <mergeCell ref="C10:C12"/>
    <mergeCell ref="D10:D12"/>
    <mergeCell ref="I10:I11"/>
    <mergeCell ref="J10:J11"/>
    <mergeCell ref="L10:L11"/>
    <mergeCell ref="K9:K11"/>
    <mergeCell ref="A17:C17"/>
    <mergeCell ref="A14:E14"/>
    <mergeCell ref="F14:T14"/>
    <mergeCell ref="A16:B16"/>
    <mergeCell ref="T9:T12"/>
    <mergeCell ref="L9:P9"/>
    <mergeCell ref="Q9:Q11"/>
    <mergeCell ref="R9:R11"/>
    <mergeCell ref="S9:S12"/>
  </mergeCells>
  <pageMargins left="0.24" right="0.17" top="0.45" bottom="0.25" header="0.3" footer="0.17"/>
  <pageSetup paperSize="9" scale="56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tabSelected="1" view="pageBreakPreview" topLeftCell="A3" zoomScale="90" zoomScaleNormal="90" zoomScaleSheetLayoutView="90" workbookViewId="0">
      <pane xSplit="5610" ySplit="2190" topLeftCell="B1" activePane="bottomRight"/>
      <selection activeCell="A23" sqref="A23:B23"/>
      <selection pane="topRight" activeCell="A2" sqref="A2"/>
      <selection pane="bottomLeft" sqref="A1:XFD13"/>
      <selection pane="bottomRight" activeCell="Q25" sqref="Q25"/>
    </sheetView>
  </sheetViews>
  <sheetFormatPr defaultRowHeight="12.75" x14ac:dyDescent="0.25"/>
  <cols>
    <col min="1" max="1" width="5.28515625" style="3" customWidth="1"/>
    <col min="2" max="2" width="50" style="3" customWidth="1"/>
    <col min="3" max="3" width="19.28515625" style="1" customWidth="1"/>
    <col min="4" max="4" width="15.85546875" style="1" customWidth="1"/>
    <col min="5" max="5" width="16.42578125" style="1" customWidth="1"/>
    <col min="6" max="6" width="11.7109375" style="1" customWidth="1"/>
    <col min="7" max="7" width="10.5703125" style="1" customWidth="1"/>
    <col min="8" max="8" width="11.85546875" style="1" customWidth="1"/>
    <col min="9" max="9" width="10.85546875" style="1" customWidth="1"/>
    <col min="10" max="10" width="10" style="1" customWidth="1"/>
    <col min="11" max="11" width="13.5703125" style="1" customWidth="1"/>
    <col min="12" max="12" width="11.7109375" style="1" bestFit="1" customWidth="1"/>
    <col min="13" max="13" width="15.85546875" style="1" customWidth="1"/>
    <col min="14" max="14" width="10" style="1" customWidth="1"/>
    <col min="15" max="15" width="10.7109375" style="1" customWidth="1"/>
    <col min="16" max="17" width="9" style="1" customWidth="1"/>
    <col min="18" max="18" width="8.5703125" style="1" customWidth="1"/>
    <col min="19" max="19" width="9.28515625" style="1" customWidth="1"/>
    <col min="20" max="21" width="10.42578125" style="1" customWidth="1"/>
    <col min="22" max="22" width="12.7109375" style="1" customWidth="1"/>
    <col min="23" max="23" width="17.5703125" style="1" customWidth="1"/>
    <col min="24" max="24" width="15.7109375" style="1" customWidth="1"/>
    <col min="25" max="25" width="27.42578125" style="2" customWidth="1"/>
    <col min="26" max="26" width="15.28515625" style="3" customWidth="1"/>
    <col min="27" max="27" width="15.42578125" style="3" customWidth="1"/>
    <col min="28" max="28" width="18.7109375" style="3" customWidth="1"/>
    <col min="29" max="16384" width="9.140625" style="3"/>
  </cols>
  <sheetData>
    <row r="1" spans="1:28" s="56" customFormat="1" ht="18.75" x14ac:dyDescent="0.25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8" s="56" customFormat="1" ht="18.75" x14ac:dyDescent="0.25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5"/>
    </row>
    <row r="3" spans="1:28" s="56" customFormat="1" ht="12.75" customHeight="1" x14ac:dyDescent="0.25">
      <c r="A3" s="58" t="s">
        <v>41</v>
      </c>
      <c r="B3" s="58" t="s">
        <v>7</v>
      </c>
      <c r="C3" s="58" t="s">
        <v>42</v>
      </c>
      <c r="D3" s="59" t="s">
        <v>43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  <c r="Y3" s="55"/>
    </row>
    <row r="4" spans="1:28" s="56" customFormat="1" ht="12.75" customHeight="1" x14ac:dyDescent="0.25">
      <c r="A4" s="62"/>
      <c r="B4" s="62"/>
      <c r="C4" s="62"/>
      <c r="D4" s="63" t="s">
        <v>44</v>
      </c>
      <c r="E4" s="64"/>
      <c r="F4" s="64"/>
      <c r="G4" s="64"/>
      <c r="H4" s="64"/>
      <c r="I4" s="65"/>
      <c r="J4" s="66" t="s">
        <v>45</v>
      </c>
      <c r="K4" s="67"/>
      <c r="L4" s="66" t="s">
        <v>46</v>
      </c>
      <c r="M4" s="67"/>
      <c r="N4" s="66" t="s">
        <v>47</v>
      </c>
      <c r="O4" s="67"/>
      <c r="P4" s="66" t="s">
        <v>48</v>
      </c>
      <c r="Q4" s="67"/>
      <c r="R4" s="66" t="s">
        <v>49</v>
      </c>
      <c r="S4" s="67"/>
      <c r="T4" s="66" t="s">
        <v>50</v>
      </c>
      <c r="U4" s="67"/>
      <c r="V4" s="58" t="s">
        <v>51</v>
      </c>
      <c r="W4" s="58" t="s">
        <v>52</v>
      </c>
      <c r="X4" s="58" t="s">
        <v>53</v>
      </c>
      <c r="Y4" s="55"/>
    </row>
    <row r="5" spans="1:28" s="56" customFormat="1" ht="12.75" customHeight="1" x14ac:dyDescent="0.25">
      <c r="A5" s="62"/>
      <c r="B5" s="62"/>
      <c r="C5" s="62"/>
      <c r="D5" s="58" t="s">
        <v>54</v>
      </c>
      <c r="E5" s="63" t="s">
        <v>55</v>
      </c>
      <c r="F5" s="64"/>
      <c r="G5" s="64"/>
      <c r="H5" s="64"/>
      <c r="I5" s="65"/>
      <c r="J5" s="68"/>
      <c r="K5" s="69"/>
      <c r="L5" s="68"/>
      <c r="M5" s="69"/>
      <c r="N5" s="68"/>
      <c r="O5" s="69"/>
      <c r="P5" s="68"/>
      <c r="Q5" s="69"/>
      <c r="R5" s="68"/>
      <c r="S5" s="69"/>
      <c r="T5" s="68"/>
      <c r="U5" s="69"/>
      <c r="V5" s="62"/>
      <c r="W5" s="62"/>
      <c r="X5" s="62"/>
      <c r="Y5" s="55"/>
    </row>
    <row r="6" spans="1:28" s="56" customFormat="1" ht="87.75" customHeight="1" x14ac:dyDescent="0.25">
      <c r="A6" s="62"/>
      <c r="B6" s="62"/>
      <c r="C6" s="70"/>
      <c r="D6" s="70"/>
      <c r="E6" s="71" t="s">
        <v>56</v>
      </c>
      <c r="F6" s="71" t="s">
        <v>57</v>
      </c>
      <c r="G6" s="71" t="s">
        <v>58</v>
      </c>
      <c r="H6" s="71" t="s">
        <v>59</v>
      </c>
      <c r="I6" s="71" t="s">
        <v>60</v>
      </c>
      <c r="J6" s="72"/>
      <c r="K6" s="73"/>
      <c r="L6" s="72"/>
      <c r="M6" s="73"/>
      <c r="N6" s="72"/>
      <c r="O6" s="73"/>
      <c r="P6" s="72"/>
      <c r="Q6" s="73"/>
      <c r="R6" s="72"/>
      <c r="S6" s="73"/>
      <c r="T6" s="72"/>
      <c r="U6" s="73"/>
      <c r="V6" s="70"/>
      <c r="W6" s="70"/>
      <c r="X6" s="70"/>
      <c r="Y6" s="55"/>
    </row>
    <row r="7" spans="1:28" s="75" customFormat="1" ht="27.75" customHeight="1" x14ac:dyDescent="0.25">
      <c r="A7" s="70"/>
      <c r="B7" s="70"/>
      <c r="C7" s="71" t="s">
        <v>30</v>
      </c>
      <c r="D7" s="71" t="s">
        <v>30</v>
      </c>
      <c r="E7" s="71" t="s">
        <v>30</v>
      </c>
      <c r="F7" s="71" t="s">
        <v>30</v>
      </c>
      <c r="G7" s="71" t="s">
        <v>30</v>
      </c>
      <c r="H7" s="71" t="s">
        <v>30</v>
      </c>
      <c r="I7" s="71" t="s">
        <v>30</v>
      </c>
      <c r="J7" s="71" t="s">
        <v>61</v>
      </c>
      <c r="K7" s="71" t="s">
        <v>30</v>
      </c>
      <c r="L7" s="71" t="s">
        <v>62</v>
      </c>
      <c r="M7" s="71" t="s">
        <v>30</v>
      </c>
      <c r="N7" s="71" t="s">
        <v>62</v>
      </c>
      <c r="O7" s="71" t="s">
        <v>30</v>
      </c>
      <c r="P7" s="71" t="s">
        <v>62</v>
      </c>
      <c r="Q7" s="71" t="s">
        <v>30</v>
      </c>
      <c r="R7" s="71" t="s">
        <v>63</v>
      </c>
      <c r="S7" s="71" t="s">
        <v>30</v>
      </c>
      <c r="T7" s="71" t="s">
        <v>62</v>
      </c>
      <c r="U7" s="71" t="s">
        <v>30</v>
      </c>
      <c r="V7" s="71" t="s">
        <v>30</v>
      </c>
      <c r="W7" s="71" t="s">
        <v>30</v>
      </c>
      <c r="X7" s="71" t="s">
        <v>30</v>
      </c>
      <c r="Y7" s="74"/>
    </row>
    <row r="8" spans="1:28" s="75" customFormat="1" ht="18.75" x14ac:dyDescent="0.2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14</v>
      </c>
      <c r="O8" s="76">
        <v>15</v>
      </c>
      <c r="P8" s="76">
        <v>16</v>
      </c>
      <c r="Q8" s="76">
        <v>17</v>
      </c>
      <c r="R8" s="76">
        <v>18</v>
      </c>
      <c r="S8" s="76">
        <v>19</v>
      </c>
      <c r="T8" s="76">
        <v>20</v>
      </c>
      <c r="U8" s="76">
        <v>21</v>
      </c>
      <c r="V8" s="76">
        <v>22</v>
      </c>
      <c r="W8" s="77">
        <v>23</v>
      </c>
      <c r="X8" s="77">
        <v>24</v>
      </c>
      <c r="Y8" s="74"/>
    </row>
    <row r="9" spans="1:28" s="56" customFormat="1" ht="21" customHeight="1" x14ac:dyDescent="0.25">
      <c r="A9" s="78" t="s">
        <v>32</v>
      </c>
      <c r="B9" s="79"/>
      <c r="C9" s="80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84"/>
      <c r="Z9" s="85"/>
      <c r="AA9" s="86"/>
      <c r="AB9" s="86"/>
    </row>
    <row r="10" spans="1:28" s="56" customFormat="1" ht="21.75" customHeight="1" x14ac:dyDescent="0.25">
      <c r="A10" s="76">
        <v>1</v>
      </c>
      <c r="B10" s="87" t="s">
        <v>33</v>
      </c>
      <c r="C10" s="88">
        <f>D10+K10+M10+O10+Q10+S10+U10+V10+W10+X10</f>
        <v>7991440</v>
      </c>
      <c r="D10" s="88">
        <f t="shared" ref="D10" si="0">E10+F10+G10+H10+I10</f>
        <v>2900000</v>
      </c>
      <c r="E10" s="88">
        <v>2900000</v>
      </c>
      <c r="F10" s="88"/>
      <c r="G10" s="88"/>
      <c r="H10" s="88"/>
      <c r="I10" s="88"/>
      <c r="J10" s="88"/>
      <c r="K10" s="88"/>
      <c r="L10" s="88">
        <v>1115</v>
      </c>
      <c r="M10" s="88">
        <v>3345000</v>
      </c>
      <c r="N10" s="88"/>
      <c r="O10" s="88"/>
      <c r="P10" s="88"/>
      <c r="Q10" s="88"/>
      <c r="R10" s="88"/>
      <c r="S10" s="88"/>
      <c r="T10" s="88"/>
      <c r="U10" s="88"/>
      <c r="V10" s="88"/>
      <c r="W10" s="88">
        <v>1641725</v>
      </c>
      <c r="X10" s="88">
        <v>104715</v>
      </c>
      <c r="Y10" s="84"/>
      <c r="Z10" s="85"/>
      <c r="AA10" s="85"/>
      <c r="AB10" s="85"/>
    </row>
    <row r="11" spans="1:28" s="56" customFormat="1" ht="22.5" customHeight="1" x14ac:dyDescent="0.25">
      <c r="A11" s="89" t="s">
        <v>37</v>
      </c>
      <c r="B11" s="90"/>
      <c r="C11" s="88">
        <f>SUM(C10)</f>
        <v>7991440</v>
      </c>
      <c r="D11" s="88">
        <f t="shared" ref="D11:M11" si="1">SUM(D10)</f>
        <v>2900000</v>
      </c>
      <c r="E11" s="88">
        <f t="shared" si="1"/>
        <v>2900000</v>
      </c>
      <c r="F11" s="88"/>
      <c r="G11" s="88"/>
      <c r="H11" s="88"/>
      <c r="I11" s="88"/>
      <c r="J11" s="88"/>
      <c r="K11" s="88"/>
      <c r="L11" s="88">
        <f t="shared" si="1"/>
        <v>1115</v>
      </c>
      <c r="M11" s="88">
        <f t="shared" si="1"/>
        <v>3345000</v>
      </c>
      <c r="N11" s="88"/>
      <c r="O11" s="88"/>
      <c r="P11" s="88"/>
      <c r="Q11" s="88"/>
      <c r="R11" s="88"/>
      <c r="S11" s="88"/>
      <c r="T11" s="88"/>
      <c r="U11" s="88"/>
      <c r="V11" s="88"/>
      <c r="W11" s="88">
        <f>SUM(W10)</f>
        <v>1641725</v>
      </c>
      <c r="X11" s="88">
        <f t="shared" ref="X11" si="2">SUM(X10)</f>
        <v>104715</v>
      </c>
      <c r="Y11" s="84"/>
      <c r="Z11" s="85"/>
      <c r="AA11" s="85"/>
      <c r="AB11" s="85"/>
    </row>
    <row r="12" spans="1:28" s="56" customFormat="1" ht="20.25" customHeight="1" x14ac:dyDescent="0.25">
      <c r="A12" s="91" t="s">
        <v>64</v>
      </c>
      <c r="B12" s="92"/>
      <c r="C12" s="93">
        <f>C15</f>
        <v>133643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5"/>
    </row>
    <row r="13" spans="1:28" s="56" customFormat="1" ht="24.75" customHeight="1" x14ac:dyDescent="0.25">
      <c r="A13" s="94" t="s">
        <v>39</v>
      </c>
      <c r="B13" s="95"/>
      <c r="C13" s="93">
        <f>C11+C12</f>
        <v>8125083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4"/>
      <c r="Z13" s="85"/>
    </row>
    <row r="14" spans="1:28" s="52" customFormat="1" ht="15.75" x14ac:dyDescent="0.25"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1"/>
    </row>
    <row r="15" spans="1:28" s="14" customFormat="1" x14ac:dyDescent="0.25">
      <c r="C15" s="25">
        <f>(C11-X11-W11)*2.14/100</f>
        <v>133643</v>
      </c>
      <c r="D15" s="31">
        <f>E11+F11+G11+H11+I11+K11+M11+O11+Q11+S11+U11+V11+W11+X11</f>
        <v>7991440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6"/>
    </row>
    <row r="16" spans="1:28" s="14" customFormat="1" x14ac:dyDescent="0.25"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6"/>
    </row>
    <row r="17" spans="3:25" s="14" customFormat="1" x14ac:dyDescent="0.25"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6"/>
    </row>
    <row r="18" spans="3:25" s="14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6"/>
    </row>
    <row r="19" spans="3:25" s="14" customFormat="1" x14ac:dyDescent="0.25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/>
    </row>
    <row r="20" spans="3:25" s="5" customFormat="1" x14ac:dyDescent="0.25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12"/>
    </row>
    <row r="21" spans="3:25" s="5" customFormat="1" x14ac:dyDescent="0.2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12"/>
    </row>
    <row r="22" spans="3:25" s="5" customFormat="1" x14ac:dyDescent="0.2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2"/>
    </row>
    <row r="23" spans="3:25" s="5" customFormat="1" x14ac:dyDescent="0.2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2"/>
    </row>
    <row r="24" spans="3:25" s="5" customFormat="1" x14ac:dyDescent="0.2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12"/>
    </row>
    <row r="25" spans="3:25" s="5" customFormat="1" x14ac:dyDescent="0.2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12"/>
    </row>
    <row r="26" spans="3:25" s="4" customFormat="1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"/>
    </row>
    <row r="27" spans="3:25" s="4" customFormat="1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"/>
    </row>
    <row r="28" spans="3:25" s="4" customFormat="1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"/>
    </row>
    <row r="29" spans="3:25" s="4" customForma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"/>
    </row>
    <row r="30" spans="3:25" s="4" customFormat="1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2"/>
    </row>
    <row r="31" spans="3:25" s="4" customFormat="1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"/>
    </row>
    <row r="32" spans="3:25" s="4" customFormat="1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"/>
    </row>
    <row r="33" spans="3:25" s="4" customForma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"/>
    </row>
    <row r="34" spans="3:25" s="4" customForma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"/>
    </row>
    <row r="35" spans="3:25" s="4" customForma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"/>
    </row>
    <row r="36" spans="3:25" s="4" customFormat="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"/>
    </row>
    <row r="37" spans="3:25" s="4" customFormat="1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"/>
    </row>
    <row r="38" spans="3:25" s="4" customFormat="1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"/>
    </row>
    <row r="39" spans="3:25" s="4" customFormat="1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"/>
    </row>
    <row r="40" spans="3:25" s="4" customFormat="1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"/>
    </row>
    <row r="41" spans="3:25" s="4" customFormat="1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"/>
    </row>
    <row r="42" spans="3:25" s="4" customFormat="1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"/>
    </row>
    <row r="43" spans="3:25" s="4" customFormat="1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"/>
    </row>
    <row r="44" spans="3:25" s="4" customFormat="1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"/>
    </row>
    <row r="45" spans="3:25" s="4" customFormat="1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"/>
    </row>
    <row r="46" spans="3:25" s="4" customFormat="1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</row>
    <row r="47" spans="3:25" s="4" customFormat="1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</row>
    <row r="48" spans="3:25" s="4" customFormat="1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</row>
    <row r="49" spans="3:25" s="4" customForma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</row>
    <row r="50" spans="3:25" s="4" customFormat="1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</row>
    <row r="51" spans="3:25" s="4" customFormat="1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2"/>
    </row>
    <row r="52" spans="3:25" s="4" customFormat="1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2"/>
    </row>
    <row r="53" spans="3:25" s="4" customFormat="1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2"/>
    </row>
    <row r="54" spans="3:25" s="4" customFormat="1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2"/>
    </row>
    <row r="55" spans="3:25" s="4" customFormat="1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2"/>
    </row>
    <row r="56" spans="3:25" s="4" customFormat="1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2"/>
    </row>
    <row r="57" spans="3:25" s="4" customFormat="1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2"/>
    </row>
    <row r="58" spans="3:25" s="4" customFormat="1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2"/>
    </row>
    <row r="59" spans="3:25" s="4" customFormat="1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"/>
    </row>
    <row r="60" spans="3:25" s="4" customFormat="1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2"/>
    </row>
    <row r="61" spans="3:25" s="4" customFormat="1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"/>
    </row>
    <row r="62" spans="3:25" s="4" customFormat="1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"/>
    </row>
    <row r="63" spans="3:25" s="4" customFormat="1" x14ac:dyDescent="0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2"/>
    </row>
    <row r="64" spans="3:25" s="4" customFormat="1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2"/>
    </row>
    <row r="65" spans="3:25" s="4" customFormat="1" x14ac:dyDescent="0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"/>
    </row>
    <row r="66" spans="3:25" s="4" customFormat="1" x14ac:dyDescent="0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2"/>
    </row>
    <row r="67" spans="3:25" s="4" customFormat="1" x14ac:dyDescent="0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"/>
    </row>
    <row r="68" spans="3:25" s="4" customFormat="1" x14ac:dyDescent="0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2"/>
    </row>
    <row r="69" spans="3:25" s="4" customFormat="1" x14ac:dyDescent="0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2"/>
    </row>
    <row r="70" spans="3:25" s="4" customFormat="1" x14ac:dyDescent="0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2"/>
    </row>
    <row r="71" spans="3:25" s="4" customFormat="1" x14ac:dyDescent="0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2"/>
    </row>
    <row r="72" spans="3:25" s="4" customFormat="1" x14ac:dyDescent="0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2"/>
    </row>
    <row r="73" spans="3:25" s="4" customFormat="1" x14ac:dyDescent="0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"/>
    </row>
    <row r="74" spans="3:25" s="4" customFormat="1" x14ac:dyDescent="0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2"/>
    </row>
    <row r="75" spans="3:25" s="4" customFormat="1" x14ac:dyDescent="0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2"/>
    </row>
    <row r="76" spans="3:25" s="4" customFormat="1" x14ac:dyDescent="0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2"/>
    </row>
    <row r="77" spans="3:25" s="4" customFormat="1" x14ac:dyDescent="0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2"/>
    </row>
  </sheetData>
  <mergeCells count="22">
    <mergeCell ref="A13:B13"/>
    <mergeCell ref="E5:I5"/>
    <mergeCell ref="W4:W6"/>
    <mergeCell ref="X4:X6"/>
    <mergeCell ref="D5:D6"/>
    <mergeCell ref="A12:B12"/>
    <mergeCell ref="D9:X9"/>
    <mergeCell ref="A11:B11"/>
    <mergeCell ref="A9:C9"/>
    <mergeCell ref="A1:X1"/>
    <mergeCell ref="A3:A7"/>
    <mergeCell ref="B3:B7"/>
    <mergeCell ref="C3:C6"/>
    <mergeCell ref="D3:X3"/>
    <mergeCell ref="D4:I4"/>
    <mergeCell ref="J4:K6"/>
    <mergeCell ref="L4:M6"/>
    <mergeCell ref="N4:O6"/>
    <mergeCell ref="P4:Q6"/>
    <mergeCell ref="R4:S6"/>
    <mergeCell ref="T4:U6"/>
    <mergeCell ref="V4:V6"/>
  </mergeCells>
  <printOptions horizontalCentered="1"/>
  <pageMargins left="0.15748031496062992" right="0.15748031496062992" top="0.35433070866141736" bottom="0.23622047244094491" header="0.15748031496062992" footer="0.15748031496062992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характеристика мкд</vt:lpstr>
      <vt:lpstr>виды работ </vt:lpstr>
      <vt:lpstr>'виды работ '!Заголовки_для_печати</vt:lpstr>
      <vt:lpstr>'виды работ 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2015-11-06T11:28:10Z</dcterms:modified>
</cp:coreProperties>
</file>