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1"/>
  </bookViews>
  <sheets>
    <sheet name="Калькуляция вода 2014 года" sheetId="1" r:id="rId1"/>
    <sheet name="Калькуляция тр-ка стоков 2014" sheetId="2" r:id="rId2"/>
  </sheets>
  <externalReferences>
    <externalReference r:id="rId5"/>
    <externalReference r:id="rId6"/>
    <externalReference r:id="rId7"/>
  </externalReferences>
  <definedNames>
    <definedName name="anscount" hidden="1">1</definedName>
    <definedName name="org">'[2]Титульный'!$F$12</definedName>
    <definedName name="SCOPE_16_PRT" localSheetId="1">P1_SCOPE_16_PRT,P2_SCOPE_16_PRT</definedName>
    <definedName name="SCOPE_16_PRT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EMPLATE_SPHERE">'[3]TECHSHEET'!$E$6</definedName>
    <definedName name="TEMPLATE_SPHERE_CODE">'[1]TECHSHEET'!$C$38</definedName>
    <definedName name="Year">'[2]Титульный'!$F$19</definedName>
    <definedName name="_xlnm.Print_Titles" localSheetId="0">'Калькуляция вода 2014 года'!$5:$8</definedName>
    <definedName name="_xlnm.Print_Titles" localSheetId="1">'Калькуляция тр-ка стоков 2014'!$5:$8</definedName>
    <definedName name="й" localSheetId="1">P1_SCOPE_16_PRT,P2_SCOPE_16_PRT</definedName>
    <definedName name="й">P1_SCOPE_16_PRT,P2_SCOPE_16_PRT</definedName>
    <definedName name="мрпоп" localSheetId="1">P1_SCOPE_16_PRT,P2_SCOPE_16_PRT</definedName>
    <definedName name="мрпоп">P1_SCOPE_16_PRT,P2_SCOPE_16_PRT</definedName>
    <definedName name="_xlnm.Print_Area" localSheetId="0">'Калькуляция вода 2014 года'!$A$1:$S$142</definedName>
    <definedName name="р" localSheetId="1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<sst xmlns="http://schemas.openxmlformats.org/spreadsheetml/2006/main" count="455" uniqueCount="278">
  <si>
    <t>Калькуляция  себестоимости услуги водоснабжение питьевой водой</t>
  </si>
  <si>
    <t>№ п/п</t>
  </si>
  <si>
    <t>Наименование статьи</t>
  </si>
  <si>
    <t>2012 год</t>
  </si>
  <si>
    <t>Базовый  период (2013 год)</t>
  </si>
  <si>
    <t xml:space="preserve">предусмотрено ЛенРТК </t>
  </si>
  <si>
    <t>данные организации (факт)</t>
  </si>
  <si>
    <t>Принято ЛенРТК</t>
  </si>
  <si>
    <t>данные организации (ожидаемое)</t>
  </si>
  <si>
    <t>принято ЛенРТК</t>
  </si>
  <si>
    <t xml:space="preserve">принято ЛенРТК </t>
  </si>
  <si>
    <t>Всего в год</t>
  </si>
  <si>
    <t>в том числе</t>
  </si>
  <si>
    <t>1</t>
  </si>
  <si>
    <t>Объёмные показатели, тыс.куб.м</t>
  </si>
  <si>
    <t>с 01.09.2012 по 31.12.2012</t>
  </si>
  <si>
    <t>с 01.01.13 по 30.06.2013</t>
  </si>
  <si>
    <t>с 01.07.2013 по 31.12.2013</t>
  </si>
  <si>
    <t>с 01.01.2014 по 30.06.2014</t>
  </si>
  <si>
    <t>с 01.07.2014 по 31.12.2014</t>
  </si>
  <si>
    <t>1.1</t>
  </si>
  <si>
    <t xml:space="preserve">Поднято воды  насосными станциями 1-го подъема  </t>
  </si>
  <si>
    <t>1.1.1</t>
  </si>
  <si>
    <t xml:space="preserve">в т.ч.:   - из поверхностных водоисточников </t>
  </si>
  <si>
    <t>1.1.2</t>
  </si>
  <si>
    <t xml:space="preserve">из подземных водоисточников </t>
  </si>
  <si>
    <t>1.2</t>
  </si>
  <si>
    <t xml:space="preserve">Водоснабжение с использованием технической воды, в том числе </t>
  </si>
  <si>
    <t>полученной от других водоканалов</t>
  </si>
  <si>
    <t>1.3.</t>
  </si>
  <si>
    <t xml:space="preserve">Пропущено воды   через водопроводные очистные сооружения              </t>
  </si>
  <si>
    <t>1.4.</t>
  </si>
  <si>
    <t xml:space="preserve">Собственные нужды (технологические нужды) &lt;*&gt;   </t>
  </si>
  <si>
    <t xml:space="preserve">то  же  в % от воды, поданной в сеть     </t>
  </si>
  <si>
    <t>1.5.</t>
  </si>
  <si>
    <t>Получено воды со стороны</t>
  </si>
  <si>
    <t>1.6.</t>
  </si>
  <si>
    <t xml:space="preserve">Подано  воды  в водопроводную сеть             </t>
  </si>
  <si>
    <t>.1.7.</t>
  </si>
  <si>
    <t xml:space="preserve">Потери  воды  в водопроводных сетях            </t>
  </si>
  <si>
    <t xml:space="preserve">то  же  в % от воды, поданной в сеть    </t>
  </si>
  <si>
    <t>1.8.</t>
  </si>
  <si>
    <t xml:space="preserve">Отпущено  воды  из водопроводной сети, всего,в т.ч. :              </t>
  </si>
  <si>
    <t xml:space="preserve">производственно-хозяйственные нужды            </t>
  </si>
  <si>
    <t xml:space="preserve">на нужды собственных подразделений (цехов)               </t>
  </si>
  <si>
    <t>1.9.</t>
  </si>
  <si>
    <t>Товарной воды в т.ч.</t>
  </si>
  <si>
    <t xml:space="preserve">            Управляющим  компаниям, население и др.,               </t>
  </si>
  <si>
    <t xml:space="preserve">в том числе населению  </t>
  </si>
  <si>
    <t xml:space="preserve">            Бюджетным потребителям                            </t>
  </si>
  <si>
    <t xml:space="preserve">            Предприятиям, оказывающим услуги водоснабжения</t>
  </si>
  <si>
    <t xml:space="preserve">            Иным потребителям   </t>
  </si>
  <si>
    <t>1.10</t>
  </si>
  <si>
    <t>Расход электроэнергии</t>
  </si>
  <si>
    <t xml:space="preserve">                на технологические нужды</t>
  </si>
  <si>
    <t>уд.расход</t>
  </si>
  <si>
    <t xml:space="preserve">                на вспомогательное производство (отопление, освещение и т.д.)</t>
  </si>
  <si>
    <t>2</t>
  </si>
  <si>
    <t>Себестоимость</t>
  </si>
  <si>
    <t>2.1</t>
  </si>
  <si>
    <t>Энергия, в том числе:</t>
  </si>
  <si>
    <t>2.1.1</t>
  </si>
  <si>
    <t>Электрическая энергия</t>
  </si>
  <si>
    <t>2.1.1.0.1</t>
  </si>
  <si>
    <t>объём энергии (тыс.кВт*ч)</t>
  </si>
  <si>
    <t>2.1.1.0.2</t>
  </si>
  <si>
    <t>объём заявленной мощности (МВт)</t>
  </si>
  <si>
    <t>2.1.1.1.1</t>
  </si>
  <si>
    <t>энергия НН (0,4 кВ и ниже)</t>
  </si>
  <si>
    <t>2.1.1.1.1.1</t>
  </si>
  <si>
    <t>тариф на энергию (руб./кВт*ч)</t>
  </si>
  <si>
    <t>2.1.1.1.1.2</t>
  </si>
  <si>
    <t>2.1.1.1.2</t>
  </si>
  <si>
    <t>заявленная мощность по НН (0,4 кВ и ниже)</t>
  </si>
  <si>
    <t>2.1.1.1.2.1</t>
  </si>
  <si>
    <t>тариф на заявленную мощность (руб./кВт*мес)</t>
  </si>
  <si>
    <t>2.1.1.1.2.2</t>
  </si>
  <si>
    <t>годовой объём мощности (МВт)</t>
  </si>
  <si>
    <t>2.1.1.2.1</t>
  </si>
  <si>
    <t>энергия СН 2 (1-20 кВ)</t>
  </si>
  <si>
    <t>2.1.1.2.1.1</t>
  </si>
  <si>
    <t>2.1.1.2.1.2</t>
  </si>
  <si>
    <t>2.1.1.2.2</t>
  </si>
  <si>
    <t>заявленная мощность по СН 2 (1-20 кВ)</t>
  </si>
  <si>
    <t>2.1.1.2.2.1</t>
  </si>
  <si>
    <t>2.1.1.2.2.2</t>
  </si>
  <si>
    <t>2.1.1.3.1</t>
  </si>
  <si>
    <t>энергия СН 1 (35 кВ)</t>
  </si>
  <si>
    <t>2.1.1.3.1.1</t>
  </si>
  <si>
    <t>2.1.1.3.1.2</t>
  </si>
  <si>
    <t>2.1.1.3.2</t>
  </si>
  <si>
    <t>заявленная мощность по СН 1 (35 кВ)</t>
  </si>
  <si>
    <t>2.1.1.3.2.1</t>
  </si>
  <si>
    <t>2.1.1.3.2.2</t>
  </si>
  <si>
    <t>2.1.1.4.1</t>
  </si>
  <si>
    <t>энергия ВН (110 кВ и выше)</t>
  </si>
  <si>
    <t>2.1.1.4.1.1</t>
  </si>
  <si>
    <t>2.1.1.4.1.2</t>
  </si>
  <si>
    <t>2.1.1.4.2</t>
  </si>
  <si>
    <t>заявленная мощность по ВН (110 кВ и выше)</t>
  </si>
  <si>
    <t>2.1.1.4.2.1</t>
  </si>
  <si>
    <t>2.1.1.4.2.2</t>
  </si>
  <si>
    <t xml:space="preserve"> 2.1.1.5</t>
  </si>
  <si>
    <t>Электроэнергия собственной выработки</t>
  </si>
  <si>
    <t xml:space="preserve"> 2.1.1.5.1</t>
  </si>
  <si>
    <t xml:space="preserve"> 2.1.1.5.2</t>
  </si>
  <si>
    <t>2.1.2</t>
  </si>
  <si>
    <t>Тепловая энергия</t>
  </si>
  <si>
    <t>2.2</t>
  </si>
  <si>
    <t>Реагенты</t>
  </si>
  <si>
    <t>2.3</t>
  </si>
  <si>
    <t>Амортизация</t>
  </si>
  <si>
    <t>2.4</t>
  </si>
  <si>
    <t>Аренда основного оборудования</t>
  </si>
  <si>
    <t>2.4.1</t>
  </si>
  <si>
    <t>по договорам лизинга</t>
  </si>
  <si>
    <t>2.4.2</t>
  </si>
  <si>
    <t>по концессионным соглашениям</t>
  </si>
  <si>
    <t>2.4.3</t>
  </si>
  <si>
    <t>иное</t>
  </si>
  <si>
    <t>2.5</t>
  </si>
  <si>
    <t>Текущий ремонт и техническое обслуживание</t>
  </si>
  <si>
    <t>2.6</t>
  </si>
  <si>
    <t>Капитальный ремонт, в том числе</t>
  </si>
  <si>
    <t>2.6.1.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</si>
  <si>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</si>
  <si>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</si>
  <si>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</si>
  <si>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Тарифная ставка рабочего 1-го разряда,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</si>
  <si>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</si>
  <si>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</si>
  <si>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2.6.2.</t>
  </si>
  <si>
    <t>отчисления на соц. нужды от заработной платы ремонтного персонала</t>
  </si>
  <si>
    <t>2.7</t>
  </si>
  <si>
    <t>Затраты на оплату труда</t>
  </si>
  <si>
    <t>2.7.1</t>
  </si>
  <si>
    <t>оплата труда основных производственных рабочих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</si>
  <si>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</si>
  <si>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</si>
  <si>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Отчисления на социальные нужды</t>
  </si>
  <si>
    <t>2.8.0</t>
  </si>
  <si>
    <t>Процент отчислений на соц. нужды от заработной платы персонала, %</t>
  </si>
  <si>
    <t>2.10</t>
  </si>
  <si>
    <t>2.10.1</t>
  </si>
  <si>
    <t>2.10.2</t>
  </si>
  <si>
    <t>2.11</t>
  </si>
  <si>
    <t>2.11.1</t>
  </si>
  <si>
    <t>2.11.2</t>
  </si>
  <si>
    <t>2.12</t>
  </si>
  <si>
    <t>Цеховые расходы ,в том числе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</si>
  <si>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</si>
  <si>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</si>
  <si>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</si>
  <si>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Прочие прямые расходы</t>
  </si>
  <si>
    <t>3.</t>
  </si>
  <si>
    <t>Итого расходов по производству и реализации воды</t>
  </si>
  <si>
    <t>4.</t>
  </si>
  <si>
    <t xml:space="preserve">Удельная производственная себестоимость воды </t>
  </si>
  <si>
    <t>5.</t>
  </si>
  <si>
    <t>Итого затраты на товарную воду по производственной себестоимости</t>
  </si>
  <si>
    <t>6.</t>
  </si>
  <si>
    <t>Общехозяйственные расходы, отнесеннные на товарную воду</t>
  </si>
  <si>
    <t>6.1</t>
  </si>
  <si>
    <t>оплата труда АУП</t>
  </si>
  <si>
    <t>6.1.1</t>
  </si>
  <si>
    <t>среднемесячная оплата труда АУП (руб.)</t>
  </si>
  <si>
    <t>6.1.2</t>
  </si>
  <si>
    <t>численность АУП, относимого на регулируемый вид деятельности, ед.</t>
  </si>
  <si>
    <t>7.</t>
  </si>
  <si>
    <t>Производственная себестоимость товарной воды</t>
  </si>
  <si>
    <t>8.</t>
  </si>
  <si>
    <t xml:space="preserve">Удельная себестоимость товарной воды </t>
  </si>
  <si>
    <t>9.</t>
  </si>
  <si>
    <t>Тариф</t>
  </si>
  <si>
    <t>10.</t>
  </si>
  <si>
    <t xml:space="preserve">   Необходимая валовая выручка</t>
  </si>
  <si>
    <t>11.</t>
  </si>
  <si>
    <t>Валовая прибыль</t>
  </si>
  <si>
    <t>11.1</t>
  </si>
  <si>
    <t xml:space="preserve">        Прибыль на развитие производства (капитальные вложения)</t>
  </si>
  <si>
    <t>11.2</t>
  </si>
  <si>
    <t xml:space="preserve">        Прибыль на социальное развитие</t>
  </si>
  <si>
    <t>11.3</t>
  </si>
  <si>
    <t xml:space="preserve">        Прибыль на поощрение</t>
  </si>
  <si>
    <t>11.4</t>
  </si>
  <si>
    <t xml:space="preserve">        Прибыль на прочие цели</t>
  </si>
  <si>
    <t>12.*</t>
  </si>
  <si>
    <t>Налоги и сборы, включаемые в себестоимость продукции, в том числе:</t>
  </si>
  <si>
    <t>12.1</t>
  </si>
  <si>
    <t>налог на землю</t>
  </si>
  <si>
    <t>12.2</t>
  </si>
  <si>
    <t>налог на воду</t>
  </si>
  <si>
    <t>12.3</t>
  </si>
  <si>
    <t>налог на имущество</t>
  </si>
  <si>
    <t>12.4</t>
  </si>
  <si>
    <t>единый налог, уплачиваемый организацией, применяющей упрощенную систему налогообложения</t>
  </si>
  <si>
    <t>12.5</t>
  </si>
  <si>
    <t>транспортный налог</t>
  </si>
  <si>
    <t>12.6</t>
  </si>
  <si>
    <t>Налоги, сборы, платежи - всего, в том числе:</t>
  </si>
  <si>
    <t>12.6.1</t>
  </si>
  <si>
    <t>Налог на прибыль</t>
  </si>
  <si>
    <t>12.6.2</t>
  </si>
  <si>
    <t>Другие налоги</t>
  </si>
  <si>
    <t>13.</t>
  </si>
  <si>
    <t>Недополученный по независящим причинам доход</t>
  </si>
  <si>
    <t>13.1</t>
  </si>
  <si>
    <t>по результатам досудебного рассмотрения споров ФСТ России</t>
  </si>
  <si>
    <t>13.2</t>
  </si>
  <si>
    <t>по результатам рассмотрения разногласий ФСТ России</t>
  </si>
  <si>
    <t>13.3</t>
  </si>
  <si>
    <t>экономически обоснованные расходы, понесённые за отчётные периоды, не учтённые при регулировании</t>
  </si>
  <si>
    <t>13.4</t>
  </si>
  <si>
    <t>выпадающие доходы за отчётные периоды регулирования, связанные с изменением объёмов реализации услуг</t>
  </si>
  <si>
    <t>14.</t>
  </si>
  <si>
    <t xml:space="preserve">   Избыток средств, полученный за отчётные периоды регулирования</t>
  </si>
  <si>
    <t>15.</t>
  </si>
  <si>
    <t xml:space="preserve">   Необходимая валовая выручка с учетом недополученных доходов или избытка средств</t>
  </si>
  <si>
    <t>16.</t>
  </si>
  <si>
    <t>Тариф с учетом недополученных доходов или избытка средств</t>
  </si>
  <si>
    <t>17.</t>
  </si>
  <si>
    <t>2014 год</t>
  </si>
  <si>
    <t>МУП "Путиловожилкомхоз"</t>
  </si>
  <si>
    <t>Главный специалист</t>
  </si>
  <si>
    <t>С.В.Новожилова</t>
  </si>
  <si>
    <t>Объёмные показатели</t>
  </si>
  <si>
    <t>Пропущено сточных вод, всего, в том числе (тыс.куб.м):</t>
  </si>
  <si>
    <t>1.1.1.</t>
  </si>
  <si>
    <t xml:space="preserve">от собственного производства </t>
  </si>
  <si>
    <t>товарные стоки - всего, в том числе (тыс.куб.м):</t>
  </si>
  <si>
    <t>1.2.1</t>
  </si>
  <si>
    <t>от управляющих компаний , ТСЖ и др.</t>
  </si>
  <si>
    <t>1.2.2</t>
  </si>
  <si>
    <t xml:space="preserve">от населения </t>
  </si>
  <si>
    <t>1.2.3</t>
  </si>
  <si>
    <t>от бюджетных потребителей</t>
  </si>
  <si>
    <t>1.2.4</t>
  </si>
  <si>
    <t xml:space="preserve">от предприятий, оказывающих услуги водоотведения </t>
  </si>
  <si>
    <t>1.2.5</t>
  </si>
  <si>
    <t>от иных потребителей</t>
  </si>
  <si>
    <t>инфильтрат</t>
  </si>
  <si>
    <t xml:space="preserve">Пропущено сточных вод через очистные сооружения, в том числе: </t>
  </si>
  <si>
    <t>1.4.1</t>
  </si>
  <si>
    <t xml:space="preserve">на полную биологическую очистку </t>
  </si>
  <si>
    <t>Сброшенно стоков без очистки</t>
  </si>
  <si>
    <t xml:space="preserve">Передано сточных вод на очистку другим канализациям </t>
  </si>
  <si>
    <t>1.7.</t>
  </si>
  <si>
    <t xml:space="preserve">Передано сточных вод на перекачку(транспортирование) другим канализациям </t>
  </si>
  <si>
    <t>1.8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</si>
  <si>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</si>
  <si>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</si>
  <si>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</si>
  <si>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Утилизация осадка и его захоронение (справочно)</t>
  </si>
  <si>
    <t>Удельный расход электроэнергии на технологические нужды</t>
  </si>
  <si>
    <t>2.8</t>
  </si>
  <si>
    <t>2.9</t>
  </si>
  <si>
    <t>2.9.1</t>
  </si>
  <si>
    <t>Услуги по утилизации осадка, оказываемые сторонними организациями</t>
  </si>
  <si>
    <t>Цеховые расходы , в том числе</t>
  </si>
  <si>
    <t>2.12.1</t>
  </si>
  <si>
    <t>2.13</t>
  </si>
  <si>
    <t>Итого расходов по полной производ.себест.</t>
  </si>
  <si>
    <t>Удельная производственная себестоимость сточной жидкости</t>
  </si>
  <si>
    <t>Затраты на товарную сточную жидкость по производственной себестоимости</t>
  </si>
  <si>
    <t xml:space="preserve">Общехозяйственные расходы, отнесеннные на товарную сточную жидкость </t>
  </si>
  <si>
    <t>Итого себестоимость товарной сточной жидкости</t>
  </si>
  <si>
    <t>Удельная себестоимость товарной сточной жидкости</t>
  </si>
  <si>
    <t xml:space="preserve"> * Строка носит информационный характер.</t>
  </si>
  <si>
    <t>М.П.</t>
  </si>
  <si>
    <t>Директор филиала "Псковский" ОАО "Славянка"</t>
  </si>
  <si>
    <t>Должность руководителя, подпись</t>
  </si>
  <si>
    <t>Начальник отдела тарифов</t>
  </si>
  <si>
    <t>Должность исполнителя, подпись</t>
  </si>
  <si>
    <t>8 8112 74-85-22, TsypkinaNA@slav-ex.ru</t>
  </si>
  <si>
    <t>контактный тел. с кодом города, контактный E-mail</t>
  </si>
  <si>
    <r>
      <t>Услуги по транспортированию стоков</t>
    </r>
    <r>
      <rPr>
        <sz val="12"/>
        <rFont val="Arial Cyr"/>
        <family val="0"/>
      </rPr>
      <t>, оказываемые сторонними организациями</t>
    </r>
  </si>
  <si>
    <r>
      <t>Услуги по очистке стоков и утилизации сточной жидкости</t>
    </r>
    <r>
      <rPr>
        <sz val="12"/>
        <rFont val="Arial Cyr"/>
        <family val="0"/>
      </rPr>
      <t>, оказываемые сторонними организациями"</t>
    </r>
  </si>
  <si>
    <t>Калькуляция  себестоимости услуги по водоотведению (без очистки сточных вод)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</si>
</sst>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#,##0;\(#,##0\)"/>
    <numFmt numFmtId="189" formatCode="_-* #,##0.00\ _$_-;\-* #,##0.00\ _$_-;_-* &quot;-&quot;??\ _$_-;_-@_-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$_-;\-* #,##0\ _$_-;_-* &quot;-&quot;\ _$_-;_-@_-"/>
    <numFmt numFmtId="206" formatCode="#,##0.00_ ;\-#,##0.00\ "/>
  </numFmts>
  <fonts count="12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Arial Cyr"/>
      <family val="0"/>
    </font>
    <font>
      <sz val="12"/>
      <name val="Tahoma"/>
      <family val="2"/>
    </font>
    <font>
      <sz val="12"/>
      <color indexed="8"/>
      <name val="Times New Roman"/>
      <family val="1"/>
    </font>
    <font>
      <b/>
      <sz val="12"/>
      <name val="Tahoma"/>
      <family val="2"/>
    </font>
    <font>
      <i/>
      <sz val="12"/>
      <color indexed="8"/>
      <name val="Times New Roman"/>
      <family val="1"/>
    </font>
    <font>
      <i/>
      <sz val="12"/>
      <name val="Arial Cyr"/>
      <family val="0"/>
    </font>
    <font>
      <sz val="11"/>
      <name val="Tahoma"/>
      <family val="2"/>
    </font>
    <font>
      <b/>
      <sz val="11"/>
      <color indexed="8"/>
      <name val="Times New Roman"/>
      <family val="1"/>
    </font>
    <font>
      <i/>
      <sz val="9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7" fontId="3" fillId="0" borderId="0">
      <alignment vertical="top"/>
      <protection/>
    </xf>
    <xf numFmtId="177" fontId="4" fillId="0" borderId="0">
      <alignment vertical="top"/>
      <protection/>
    </xf>
    <xf numFmtId="178" fontId="4" fillId="2" borderId="0">
      <alignment vertical="top"/>
      <protection/>
    </xf>
    <xf numFmtId="177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88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9" fontId="0" fillId="0" borderId="0" applyFont="0" applyFill="0" applyBorder="0" applyAlignment="0" applyProtection="0"/>
    <xf numFmtId="172" fontId="7" fillId="0" borderId="2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69" fontId="0" fillId="0" borderId="3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69" fontId="21" fillId="9" borderId="3">
      <alignment/>
      <protection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79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1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65" fontId="26" fillId="0" borderId="0" applyFill="0" applyBorder="0" applyAlignment="0" applyProtection="0"/>
    <xf numFmtId="165" fontId="3" fillId="0" borderId="0" applyFill="0" applyBorder="0" applyAlignment="0" applyProtection="0"/>
    <xf numFmtId="165" fontId="27" fillId="0" borderId="0" applyFill="0" applyBorder="0" applyAlignment="0" applyProtection="0"/>
    <xf numFmtId="165" fontId="28" fillId="0" borderId="0" applyFill="0" applyBorder="0" applyAlignment="0" applyProtection="0"/>
    <xf numFmtId="165" fontId="29" fillId="0" borderId="0" applyFill="0" applyBorder="0" applyAlignment="0" applyProtection="0"/>
    <xf numFmtId="165" fontId="30" fillId="0" borderId="0" applyFill="0" applyBorder="0" applyAlignment="0" applyProtection="0"/>
    <xf numFmtId="165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79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69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9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79" fontId="4" fillId="0" borderId="0">
      <alignment vertical="top"/>
      <protection/>
    </xf>
    <xf numFmtId="179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83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94" fontId="51" fillId="0" borderId="6">
      <alignment horizontal="right"/>
      <protection locked="0"/>
    </xf>
    <xf numFmtId="195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7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8" fontId="0" fillId="0" borderId="0" applyFont="0" applyAlignment="0"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>
      <alignment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01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79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9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202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03" fontId="89" fillId="0" borderId="6">
      <alignment vertical="top" wrapText="1"/>
      <protection/>
    </xf>
    <xf numFmtId="4" fontId="90" fillId="0" borderId="6">
      <alignment horizontal="left" vertical="center"/>
      <protection/>
    </xf>
    <xf numFmtId="4" fontId="90" fillId="0" borderId="6">
      <alignment/>
      <protection/>
    </xf>
    <xf numFmtId="4" fontId="90" fillId="34" borderId="6">
      <alignment/>
      <protection/>
    </xf>
    <xf numFmtId="4" fontId="90" fillId="35" borderId="6">
      <alignment/>
      <protection/>
    </xf>
    <xf numFmtId="4" fontId="91" fillId="36" borderId="6">
      <alignment/>
      <protection/>
    </xf>
    <xf numFmtId="4" fontId="92" fillId="2" borderId="6">
      <alignment/>
      <protection/>
    </xf>
    <xf numFmtId="4" fontId="93" fillId="0" borderId="6">
      <alignment horizontal="center" wrapText="1"/>
      <protection/>
    </xf>
    <xf numFmtId="203" fontId="90" fillId="0" borderId="6">
      <alignment/>
      <protection/>
    </xf>
    <xf numFmtId="203" fontId="89" fillId="0" borderId="6">
      <alignment horizontal="center" vertical="center" wrapText="1"/>
      <protection/>
    </xf>
    <xf numFmtId="203" fontId="89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4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3" applyBorder="0">
      <alignment horizontal="center" vertical="center" wrapText="1"/>
      <protection/>
    </xf>
    <xf numFmtId="169" fontId="21" fillId="9" borderId="3">
      <alignment/>
      <protection/>
    </xf>
    <xf numFmtId="4" fontId="57" fillId="4" borderId="6" applyBorder="0">
      <alignment horizontal="right"/>
      <protection/>
    </xf>
    <xf numFmtId="49" fontId="98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6" fillId="0" borderId="0">
      <alignment horizontal="center" vertical="top" wrapText="1"/>
      <protection/>
    </xf>
    <xf numFmtId="0" fontId="99" fillId="0" borderId="0">
      <alignment horizontal="centerContinuous" vertical="center" wrapText="1"/>
      <protection/>
    </xf>
    <xf numFmtId="170" fontId="91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100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65" fontId="101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 applyNumberFormat="0" applyFill="0" applyBorder="0" applyAlignment="0" applyProtection="0"/>
    <xf numFmtId="1" fontId="104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3" fontId="105" fillId="0" borderId="6">
      <alignment vertical="top"/>
      <protection/>
    </xf>
    <xf numFmtId="165" fontId="106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07" fillId="0" borderId="6">
      <alignment/>
      <protection/>
    </xf>
    <xf numFmtId="0" fontId="0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79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88" fillId="38" borderId="24" applyBorder="0" applyProtection="0">
      <alignment horizontal="left" vertical="center"/>
    </xf>
    <xf numFmtId="49" fontId="101" fillId="0" borderId="0">
      <alignment/>
      <protection/>
    </xf>
    <xf numFmtId="49" fontId="109" fillId="0" borderId="0">
      <alignment vertical="top"/>
      <protection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5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0" fillId="0" borderId="1">
      <alignment vertical="top" wrapText="1"/>
      <protection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76" fontId="7" fillId="0" borderId="0">
      <alignment/>
      <protection locked="0"/>
    </xf>
    <xf numFmtId="49" fontId="8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70" fontId="0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 applyAlignment="1">
      <alignment/>
    </xf>
    <xf numFmtId="2" fontId="90" fillId="0" borderId="0" xfId="0" applyNumberFormat="1" applyFont="1" applyBorder="1" applyAlignment="1">
      <alignment horizontal="left" vertical="center"/>
    </xf>
    <xf numFmtId="2" fontId="105" fillId="0" borderId="0" xfId="0" applyNumberFormat="1" applyFont="1" applyBorder="1" applyAlignment="1">
      <alignment horizontal="left" vertical="center"/>
    </xf>
    <xf numFmtId="0" fontId="111" fillId="0" borderId="6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wrapText="1"/>
    </xf>
    <xf numFmtId="49" fontId="90" fillId="0" borderId="6" xfId="0" applyNumberFormat="1" applyFont="1" applyBorder="1" applyAlignment="1">
      <alignment horizontal="center"/>
    </xf>
    <xf numFmtId="0" fontId="113" fillId="0" borderId="6" xfId="0" applyFont="1" applyBorder="1" applyAlignment="1">
      <alignment horizontal="center"/>
    </xf>
    <xf numFmtId="49" fontId="101" fillId="0" borderId="6" xfId="0" applyNumberFormat="1" applyFont="1" applyBorder="1" applyAlignment="1">
      <alignment horizontal="center" vertical="center"/>
    </xf>
    <xf numFmtId="0" fontId="114" fillId="0" borderId="6" xfId="1826" applyFont="1" applyBorder="1" applyAlignment="1" applyProtection="1">
      <alignment horizontal="left" vertical="center" wrapText="1" indent="1"/>
      <protection/>
    </xf>
    <xf numFmtId="0" fontId="115" fillId="0" borderId="6" xfId="0" applyFont="1" applyFill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 wrapText="1"/>
    </xf>
    <xf numFmtId="204" fontId="115" fillId="0" borderId="6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114" fillId="0" borderId="6" xfId="1826" applyFont="1" applyBorder="1" applyAlignment="1" applyProtection="1">
      <alignment horizontal="right" vertical="center" wrapText="1" indent="1"/>
      <protection/>
    </xf>
    <xf numFmtId="0" fontId="116" fillId="0" borderId="6" xfId="1826" applyFont="1" applyBorder="1" applyAlignment="1" applyProtection="1">
      <alignment horizontal="left" vertical="center" wrapText="1" indent="1"/>
      <protection/>
    </xf>
    <xf numFmtId="2" fontId="117" fillId="0" borderId="6" xfId="0" applyNumberFormat="1" applyFont="1" applyBorder="1" applyAlignment="1">
      <alignment horizontal="right" vertical="center" wrapText="1"/>
    </xf>
    <xf numFmtId="0" fontId="101" fillId="0" borderId="6" xfId="0" applyFont="1" applyFill="1" applyBorder="1" applyAlignment="1" applyProtection="1">
      <alignment horizontal="left" vertical="center" wrapText="1" indent="1"/>
      <protection/>
    </xf>
    <xf numFmtId="2" fontId="112" fillId="0" borderId="6" xfId="0" applyNumberFormat="1" applyFont="1" applyFill="1" applyBorder="1" applyAlignment="1">
      <alignment horizontal="center" vertical="center" wrapText="1"/>
    </xf>
    <xf numFmtId="204" fontId="112" fillId="0" borderId="6" xfId="0" applyNumberFormat="1" applyFont="1" applyFill="1" applyBorder="1" applyAlignment="1">
      <alignment horizontal="center" vertical="center" wrapText="1"/>
    </xf>
    <xf numFmtId="0" fontId="101" fillId="0" borderId="6" xfId="0" applyFont="1" applyFill="1" applyBorder="1" applyAlignment="1" applyProtection="1">
      <alignment horizontal="right" vertical="center" wrapText="1"/>
      <protection/>
    </xf>
    <xf numFmtId="49" fontId="90" fillId="0" borderId="6" xfId="0" applyNumberFormat="1" applyFont="1" applyBorder="1" applyAlignment="1">
      <alignment horizontal="center" vertical="center"/>
    </xf>
    <xf numFmtId="0" fontId="90" fillId="0" borderId="6" xfId="0" applyFont="1" applyFill="1" applyBorder="1" applyAlignment="1" applyProtection="1">
      <alignment horizontal="left" vertical="center" wrapText="1" indent="1"/>
      <protection/>
    </xf>
    <xf numFmtId="204" fontId="112" fillId="0" borderId="6" xfId="0" applyNumberFormat="1" applyFont="1" applyBorder="1" applyAlignment="1">
      <alignment horizontal="center" vertical="center" wrapText="1"/>
    </xf>
    <xf numFmtId="0" fontId="101" fillId="0" borderId="6" xfId="0" applyFont="1" applyFill="1" applyBorder="1" applyAlignment="1" applyProtection="1">
      <alignment horizontal="left" vertical="center" wrapText="1"/>
      <protection/>
    </xf>
    <xf numFmtId="0" fontId="91" fillId="0" borderId="0" xfId="0" applyFont="1" applyAlignment="1">
      <alignment/>
    </xf>
    <xf numFmtId="2" fontId="0" fillId="0" borderId="0" xfId="0" applyNumberFormat="1" applyAlignment="1">
      <alignment/>
    </xf>
    <xf numFmtId="2" fontId="91" fillId="0" borderId="0" xfId="0" applyNumberFormat="1" applyFont="1" applyAlignment="1">
      <alignment/>
    </xf>
    <xf numFmtId="0" fontId="101" fillId="0" borderId="6" xfId="0" applyFont="1" applyBorder="1" applyAlignment="1">
      <alignment/>
    </xf>
    <xf numFmtId="0" fontId="101" fillId="0" borderId="6" xfId="0" applyFont="1" applyBorder="1" applyAlignment="1">
      <alignment horizontal="right"/>
    </xf>
    <xf numFmtId="2" fontId="115" fillId="0" borderId="6" xfId="0" applyNumberFormat="1" applyFont="1" applyBorder="1" applyAlignment="1">
      <alignment horizontal="center" vertical="center" wrapText="1"/>
    </xf>
    <xf numFmtId="0" fontId="118" fillId="0" borderId="6" xfId="0" applyFont="1" applyBorder="1" applyAlignment="1">
      <alignment horizontal="right"/>
    </xf>
    <xf numFmtId="2" fontId="117" fillId="0" borderId="6" xfId="0" applyNumberFormat="1" applyFont="1" applyFill="1" applyBorder="1" applyAlignment="1">
      <alignment horizontal="right" vertical="center" wrapText="1"/>
    </xf>
    <xf numFmtId="0" fontId="114" fillId="39" borderId="6" xfId="1809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/>
    </xf>
    <xf numFmtId="0" fontId="101" fillId="0" borderId="6" xfId="0" applyFont="1" applyBorder="1" applyAlignment="1">
      <alignment horizontal="right" wrapText="1"/>
    </xf>
    <xf numFmtId="2" fontId="115" fillId="0" borderId="6" xfId="0" applyNumberFormat="1" applyFont="1" applyFill="1" applyBorder="1" applyAlignment="1">
      <alignment horizontal="center" vertical="center" wrapText="1"/>
    </xf>
    <xf numFmtId="0" fontId="101" fillId="0" borderId="6" xfId="0" applyFont="1" applyBorder="1" applyAlignment="1">
      <alignment horizontal="right" vertical="center" wrapText="1"/>
    </xf>
    <xf numFmtId="0" fontId="101" fillId="0" borderId="6" xfId="0" applyFont="1" applyFill="1" applyBorder="1" applyAlignment="1" applyProtection="1">
      <alignment horizontal="center" vertical="center"/>
      <protection/>
    </xf>
    <xf numFmtId="0" fontId="101" fillId="0" borderId="6" xfId="0" applyFont="1" applyFill="1" applyBorder="1" applyAlignment="1" applyProtection="1">
      <alignment horizontal="left" vertical="center" wrapText="1" indent="2"/>
      <protection/>
    </xf>
    <xf numFmtId="0" fontId="101" fillId="0" borderId="26" xfId="0" applyFont="1" applyBorder="1" applyAlignment="1">
      <alignment/>
    </xf>
    <xf numFmtId="49" fontId="114" fillId="0" borderId="6" xfId="1829" applyNumberFormat="1" applyFont="1" applyFill="1" applyBorder="1" applyAlignment="1" applyProtection="1">
      <alignment horizontal="center" vertical="center" wrapText="1"/>
      <protection/>
    </xf>
    <xf numFmtId="49" fontId="114" fillId="0" borderId="6" xfId="1829" applyNumberFormat="1" applyFont="1" applyFill="1" applyBorder="1" applyAlignment="1" applyProtection="1">
      <alignment horizontal="left" vertical="center" wrapText="1" indent="3"/>
      <protection/>
    </xf>
    <xf numFmtId="0" fontId="114" fillId="0" borderId="6" xfId="1829" applyNumberFormat="1" applyFont="1" applyFill="1" applyBorder="1" applyAlignment="1" applyProtection="1">
      <alignment horizontal="center" vertical="center" wrapText="1"/>
      <protection/>
    </xf>
    <xf numFmtId="49" fontId="114" fillId="0" borderId="6" xfId="1827" applyNumberFormat="1" applyFont="1" applyFill="1" applyBorder="1" applyAlignment="1" applyProtection="1">
      <alignment horizontal="left" vertical="center" wrapText="1" indent="4"/>
      <protection/>
    </xf>
    <xf numFmtId="49" fontId="114" fillId="0" borderId="6" xfId="1827" applyNumberFormat="1" applyFont="1" applyFill="1" applyBorder="1" applyAlignment="1" applyProtection="1">
      <alignment horizontal="left" vertical="center" wrapText="1" indent="3"/>
      <protection/>
    </xf>
    <xf numFmtId="49" fontId="114" fillId="0" borderId="6" xfId="1827" applyNumberFormat="1" applyFont="1" applyFill="1" applyBorder="1" applyAlignment="1" applyProtection="1">
      <alignment horizontal="left" vertical="center" wrapText="1" indent="2"/>
      <protection/>
    </xf>
    <xf numFmtId="0" fontId="114" fillId="0" borderId="6" xfId="0" applyFont="1" applyFill="1" applyBorder="1" applyAlignment="1" applyProtection="1">
      <alignment horizontal="left" vertical="center" wrapText="1" indent="2"/>
      <protection/>
    </xf>
    <xf numFmtId="49" fontId="116" fillId="0" borderId="6" xfId="1829" applyNumberFormat="1" applyFont="1" applyFill="1" applyBorder="1" applyAlignment="1" applyProtection="1">
      <alignment horizontal="left" vertical="center" wrapText="1" indent="2"/>
      <protection/>
    </xf>
    <xf numFmtId="0" fontId="114" fillId="0" borderId="6" xfId="1829" applyFont="1" applyFill="1" applyBorder="1" applyAlignment="1" applyProtection="1">
      <alignment horizontal="left" vertical="center" wrapText="1" indent="3"/>
      <protection/>
    </xf>
    <xf numFmtId="49" fontId="114" fillId="0" borderId="6" xfId="1829" applyNumberFormat="1" applyFont="1" applyFill="1" applyBorder="1" applyAlignment="1" applyProtection="1">
      <alignment horizontal="left" vertical="center" wrapText="1" indent="2"/>
      <protection/>
    </xf>
    <xf numFmtId="49" fontId="101" fillId="0" borderId="6" xfId="0" applyNumberFormat="1" applyFont="1" applyFill="1" applyBorder="1" applyAlignment="1" applyProtection="1">
      <alignment horizontal="center" vertical="center"/>
      <protection/>
    </xf>
    <xf numFmtId="49" fontId="114" fillId="0" borderId="6" xfId="1829" applyNumberFormat="1" applyFont="1" applyFill="1" applyBorder="1" applyAlignment="1" applyProtection="1">
      <alignment horizontal="left" vertical="center" wrapText="1" indent="1"/>
      <protection/>
    </xf>
    <xf numFmtId="0" fontId="101" fillId="0" borderId="6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Alignment="1">
      <alignment/>
    </xf>
    <xf numFmtId="49" fontId="90" fillId="0" borderId="6" xfId="0" applyNumberFormat="1" applyFont="1" applyFill="1" applyBorder="1" applyAlignment="1" applyProtection="1">
      <alignment horizontal="center" vertical="center"/>
      <protection/>
    </xf>
    <xf numFmtId="0" fontId="90" fillId="0" borderId="6" xfId="0" applyFont="1" applyBorder="1" applyAlignment="1">
      <alignment/>
    </xf>
    <xf numFmtId="0" fontId="90" fillId="0" borderId="0" xfId="0" applyFont="1" applyAlignment="1">
      <alignment/>
    </xf>
    <xf numFmtId="2" fontId="90" fillId="0" borderId="0" xfId="0" applyNumberFormat="1" applyFont="1" applyAlignment="1">
      <alignment/>
    </xf>
    <xf numFmtId="49" fontId="114" fillId="0" borderId="6" xfId="1828" applyNumberFormat="1" applyFont="1" applyFill="1" applyBorder="1" applyAlignment="1" applyProtection="1">
      <alignment horizontal="left" vertical="center" wrapText="1" indent="1"/>
      <protection/>
    </xf>
    <xf numFmtId="49" fontId="114" fillId="0" borderId="6" xfId="0" applyNumberFormat="1" applyFont="1" applyFill="1" applyBorder="1" applyAlignment="1" applyProtection="1">
      <alignment horizontal="left" vertical="center" wrapText="1" indent="2"/>
      <protection/>
    </xf>
    <xf numFmtId="49" fontId="101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65" fontId="115" fillId="0" borderId="6" xfId="0" applyNumberFormat="1" applyFont="1" applyFill="1" applyBorder="1" applyAlignment="1">
      <alignment horizontal="center" vertical="center" wrapText="1"/>
    </xf>
    <xf numFmtId="49" fontId="119" fillId="0" borderId="6" xfId="1829" applyNumberFormat="1" applyFont="1" applyFill="1" applyBorder="1" applyAlignment="1" applyProtection="1">
      <alignment horizontal="center" vertical="center" wrapText="1"/>
      <protection/>
    </xf>
    <xf numFmtId="0" fontId="119" fillId="0" borderId="6" xfId="1829" applyNumberFormat="1" applyFont="1" applyFill="1" applyBorder="1" applyAlignment="1" applyProtection="1">
      <alignment horizontal="center" vertical="center" wrapText="1"/>
      <protection/>
    </xf>
    <xf numFmtId="0" fontId="1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ont="1" applyFill="1" applyBorder="1" applyAlignment="1" applyProtection="1">
      <alignment horizontal="center" vertical="center"/>
      <protection/>
    </xf>
    <xf numFmtId="0" fontId="114" fillId="0" borderId="6" xfId="1826" applyFont="1" applyBorder="1" applyAlignment="1" applyProtection="1">
      <alignment horizontal="left" vertical="center" wrapText="1"/>
      <protection/>
    </xf>
    <xf numFmtId="204" fontId="0" fillId="0" borderId="6" xfId="0" applyNumberFormat="1" applyBorder="1" applyAlignment="1">
      <alignment/>
    </xf>
    <xf numFmtId="16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49" fontId="0" fillId="0" borderId="6" xfId="0" applyNumberFormat="1" applyFill="1" applyBorder="1" applyAlignment="1" applyProtection="1">
      <alignment horizontal="center" vertical="center"/>
      <protection/>
    </xf>
    <xf numFmtId="0" fontId="116" fillId="0" borderId="6" xfId="1826" applyFont="1" applyFill="1" applyBorder="1" applyAlignment="1" applyProtection="1">
      <alignment horizontal="left" vertical="center" wrapText="1" indent="1"/>
      <protection/>
    </xf>
    <xf numFmtId="0" fontId="91" fillId="0" borderId="6" xfId="0" applyFont="1" applyBorder="1" applyAlignment="1">
      <alignment/>
    </xf>
    <xf numFmtId="204" fontId="91" fillId="0" borderId="6" xfId="0" applyNumberFormat="1" applyFont="1" applyBorder="1" applyAlignment="1">
      <alignment/>
    </xf>
    <xf numFmtId="0" fontId="114" fillId="0" borderId="6" xfId="1826" applyFont="1" applyBorder="1" applyAlignment="1" applyProtection="1">
      <alignment horizontal="right" vertical="center" wrapText="1" indent="2"/>
      <protection/>
    </xf>
    <xf numFmtId="0" fontId="114" fillId="0" borderId="6" xfId="1826" applyFont="1" applyBorder="1" applyAlignment="1" applyProtection="1">
      <alignment horizontal="left" vertical="center"/>
      <protection/>
    </xf>
    <xf numFmtId="0" fontId="116" fillId="0" borderId="6" xfId="1826" applyFont="1" applyBorder="1" applyAlignment="1" applyProtection="1">
      <alignment horizontal="left" vertical="center" wrapText="1"/>
      <protection/>
    </xf>
    <xf numFmtId="1" fontId="0" fillId="0" borderId="6" xfId="0" applyNumberFormat="1" applyBorder="1" applyAlignment="1">
      <alignment/>
    </xf>
    <xf numFmtId="0" fontId="0" fillId="0" borderId="6" xfId="0" applyFont="1" applyFill="1" applyBorder="1" applyAlignment="1" applyProtection="1">
      <alignment horizontal="left" vertical="center" wrapText="1" indent="2"/>
      <protection/>
    </xf>
    <xf numFmtId="49" fontId="57" fillId="0" borderId="6" xfId="1829" applyNumberFormat="1" applyFont="1" applyFill="1" applyBorder="1" applyAlignment="1" applyProtection="1">
      <alignment horizontal="center" vertical="center" wrapText="1"/>
      <protection/>
    </xf>
    <xf numFmtId="49" fontId="57" fillId="0" borderId="6" xfId="1829" applyNumberFormat="1" applyFont="1" applyFill="1" applyBorder="1" applyAlignment="1" applyProtection="1">
      <alignment horizontal="left" vertical="center" wrapText="1" indent="3"/>
      <protection/>
    </xf>
    <xf numFmtId="0" fontId="57" fillId="0" borderId="6" xfId="1829" applyNumberFormat="1" applyFont="1" applyFill="1" applyBorder="1" applyAlignment="1" applyProtection="1">
      <alignment horizontal="center" vertical="center" wrapText="1"/>
      <protection/>
    </xf>
    <xf numFmtId="49" fontId="57" fillId="0" borderId="6" xfId="1827" applyNumberFormat="1" applyFont="1" applyFill="1" applyBorder="1" applyAlignment="1" applyProtection="1">
      <alignment horizontal="left" vertical="center" wrapText="1" indent="4"/>
      <protection/>
    </xf>
    <xf numFmtId="0" fontId="57" fillId="0" borderId="6" xfId="0" applyFont="1" applyFill="1" applyBorder="1" applyAlignment="1" applyProtection="1">
      <alignment horizontal="left" vertical="center" wrapText="1" indent="2"/>
      <protection/>
    </xf>
    <xf numFmtId="2" fontId="0" fillId="0" borderId="6" xfId="0" applyNumberFormat="1" applyFill="1" applyBorder="1" applyAlignment="1" applyProtection="1">
      <alignment horizontal="center" vertical="center"/>
      <protection/>
    </xf>
    <xf numFmtId="49" fontId="97" fillId="0" borderId="6" xfId="1829" applyNumberFormat="1" applyFont="1" applyFill="1" applyBorder="1" applyAlignment="1" applyProtection="1">
      <alignment horizontal="left" vertical="center" wrapText="1" indent="2"/>
      <protection/>
    </xf>
    <xf numFmtId="0" fontId="57" fillId="0" borderId="6" xfId="1829" applyFont="1" applyFill="1" applyBorder="1" applyAlignment="1" applyProtection="1">
      <alignment horizontal="left" vertical="center" wrapText="1" indent="3"/>
      <protection/>
    </xf>
    <xf numFmtId="49" fontId="57" fillId="0" borderId="6" xfId="1829" applyNumberFormat="1" applyFont="1" applyFill="1" applyBorder="1" applyAlignment="1" applyProtection="1">
      <alignment horizontal="left" vertical="center" wrapText="1" indent="2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>
      <alignment/>
    </xf>
    <xf numFmtId="49" fontId="91" fillId="0" borderId="6" xfId="0" applyNumberFormat="1" applyFont="1" applyFill="1" applyBorder="1" applyAlignment="1" applyProtection="1">
      <alignment horizontal="center" vertical="center"/>
      <protection/>
    </xf>
    <xf numFmtId="2" fontId="91" fillId="0" borderId="6" xfId="0" applyNumberFormat="1" applyFont="1" applyBorder="1" applyAlignment="1">
      <alignment/>
    </xf>
    <xf numFmtId="2" fontId="101" fillId="0" borderId="0" xfId="0" applyNumberFormat="1" applyFont="1" applyAlignment="1">
      <alignment/>
    </xf>
    <xf numFmtId="49" fontId="57" fillId="0" borderId="6" xfId="1828" applyNumberFormat="1" applyFont="1" applyFill="1" applyBorder="1" applyAlignment="1" applyProtection="1">
      <alignment horizontal="left" vertical="center" wrapText="1" indent="1"/>
      <protection/>
    </xf>
    <xf numFmtId="49" fontId="57" fillId="0" borderId="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/>
    </xf>
    <xf numFmtId="49" fontId="90" fillId="0" borderId="1" xfId="0" applyNumberFormat="1" applyFont="1" applyFill="1" applyBorder="1" applyAlignment="1" applyProtection="1">
      <alignment horizontal="left" vertical="center"/>
      <protection/>
    </xf>
    <xf numFmtId="0" fontId="57" fillId="0" borderId="0" xfId="1809" applyFont="1" applyFill="1" applyAlignment="1" applyProtection="1">
      <alignment vertical="top" wrapText="1"/>
      <protection/>
    </xf>
    <xf numFmtId="0" fontId="57" fillId="39" borderId="16" xfId="1809" applyFont="1" applyFill="1" applyBorder="1" applyAlignment="1" applyProtection="1">
      <alignment vertical="top" wrapText="1"/>
      <protection/>
    </xf>
    <xf numFmtId="0" fontId="121" fillId="39" borderId="27" xfId="1809" applyFont="1" applyFill="1" applyBorder="1" applyAlignment="1" applyProtection="1">
      <alignment vertical="top" wrapText="1"/>
      <protection/>
    </xf>
    <xf numFmtId="0" fontId="121" fillId="39" borderId="0" xfId="1809" applyFont="1" applyFill="1" applyBorder="1" applyAlignment="1" applyProtection="1">
      <alignment vertical="top" wrapText="1"/>
      <protection/>
    </xf>
    <xf numFmtId="0" fontId="57" fillId="39" borderId="0" xfId="1809" applyFont="1" applyFill="1" applyBorder="1" applyAlignment="1" applyProtection="1">
      <alignment vertical="top" wrapText="1"/>
      <protection/>
    </xf>
    <xf numFmtId="0" fontId="121" fillId="39" borderId="27" xfId="1809" applyFont="1" applyFill="1" applyBorder="1" applyAlignment="1" applyProtection="1">
      <alignment horizontal="center" vertical="top" wrapText="1"/>
      <protection/>
    </xf>
    <xf numFmtId="204" fontId="115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204" fontId="0" fillId="0" borderId="6" xfId="0" applyNumberFormat="1" applyFill="1" applyBorder="1" applyAlignment="1">
      <alignment/>
    </xf>
    <xf numFmtId="0" fontId="112" fillId="0" borderId="6" xfId="0" applyFont="1" applyBorder="1" applyAlignment="1">
      <alignment horizontal="center" vertical="center" wrapText="1"/>
    </xf>
    <xf numFmtId="0" fontId="98" fillId="0" borderId="0" xfId="0" applyFont="1" applyAlignment="1">
      <alignment horizontal="center" wrapText="1"/>
    </xf>
    <xf numFmtId="0" fontId="112" fillId="0" borderId="6" xfId="0" applyFont="1" applyBorder="1" applyAlignment="1">
      <alignment horizontal="center" wrapText="1"/>
    </xf>
    <xf numFmtId="0" fontId="111" fillId="0" borderId="6" xfId="0" applyFont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101" fillId="0" borderId="0" xfId="0" applyFont="1" applyAlignment="1">
      <alignment horizontal="center"/>
    </xf>
    <xf numFmtId="0" fontId="90" fillId="0" borderId="6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top"/>
    </xf>
    <xf numFmtId="0" fontId="120" fillId="0" borderId="6" xfId="0" applyFont="1" applyBorder="1" applyAlignment="1">
      <alignment horizontal="center" wrapText="1"/>
    </xf>
    <xf numFmtId="0" fontId="120" fillId="0" borderId="6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1" fillId="0" borderId="0" xfId="0" applyFont="1" applyAlignment="1">
      <alignment horizontal="right"/>
    </xf>
  </cellXfs>
  <cellStyles count="212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2)" xfId="35"/>
    <cellStyle name="_Model_RAB Мой_46TE.2011(v1.0)" xfId="36"/>
    <cellStyle name="_Model_RAB Мой_ARMRAZR" xfId="37"/>
    <cellStyle name="_Model_RAB Мой_BALANCE.TBO.2011YEAR(v1.1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DOPFACTOR.VO.2012(v1.0)" xfId="42"/>
    <cellStyle name="_Model_RAB Мой_EE.2REK.P2011.4.78(v0.3)" xfId="43"/>
    <cellStyle name="_Model_RAB Мой_INVEST.EE.PLAN.4.78(v0.1)" xfId="44"/>
    <cellStyle name="_Model_RAB Мой_INVEST.EE.PLAN.4.78(v0.3)" xfId="45"/>
    <cellStyle name="_Model_RAB Мой_INVEST.PLAN.4.78(v0.1)" xfId="46"/>
    <cellStyle name="_Model_RAB Мой_INVEST.WARM.PLAN.4.78(v0.1)" xfId="47"/>
    <cellStyle name="_Model_RAB Мой_INVEST_WARM_PLAN" xfId="48"/>
    <cellStyle name="_Model_RAB Мой_NADB.JNVLS.APTEKA.2011(v1.3.3)" xfId="49"/>
    <cellStyle name="_Model_RAB Мой_NADB.JNVLS.APTEKA.2011(v1.3.3)_46TE.2011(v1.0)" xfId="50"/>
    <cellStyle name="_Model_RAB Мой_NADB.JNVLS.APTEKA.2011(v1.3.3)_INDEX.STATION.2012(v1.0)_" xfId="51"/>
    <cellStyle name="_Model_RAB Мой_NADB.JNVLS.APTEKA.2011(v1.3.3)_INDEX.STATION.2012(v2.0)" xfId="52"/>
    <cellStyle name="_Model_RAB Мой_NADB.JNVLS.APTEKA.2011(v1.3.4)" xfId="53"/>
    <cellStyle name="_Model_RAB Мой_NADB.JNVLS.APTEKA.2011(v1.3.4)_46TE.2011(v1.0)" xfId="54"/>
    <cellStyle name="_Model_RAB Мой_NADB.JNVLS.APTEKA.2011(v1.3.4)_INDEX.STATION.2012(v1.0)_" xfId="55"/>
    <cellStyle name="_Model_RAB Мой_NADB.JNVLS.APTEKA.2011(v1.3.4)_INDEX.STATION.2012(v2.0)" xfId="56"/>
    <cellStyle name="_Model_RAB Мой_PREDEL.JKH.UTV.2011(v1.0.1)" xfId="57"/>
    <cellStyle name="_Model_RAB Мой_PREDEL.JKH.UTV.2011(v1.0.1)_46TE.2011(v1.0)" xfId="58"/>
    <cellStyle name="_Model_RAB Мой_PREDEL.JKH.UTV.2011(v1.0.1)_INDEX.STATION.2012(v1.0)_" xfId="59"/>
    <cellStyle name="_Model_RAB Мой_PREDEL.JKH.UTV.2011(v1.0.1)_INDEX.STATION.2012(v2.0)" xfId="60"/>
    <cellStyle name="_Model_RAB Мой_PREDEL.JKH.UTV.2011(v1.1)" xfId="61"/>
    <cellStyle name="_Model_RAB Мой_TEHSHEET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OREP.KU.2011.MONTHLY.02(v1.1)" xfId="71"/>
    <cellStyle name="_Model_RAB Мой_Книга2" xfId="72"/>
    <cellStyle name="_Model_RAB_MRSK_svod" xfId="73"/>
    <cellStyle name="_Model_RAB_MRSK_svod 2" xfId="74"/>
    <cellStyle name="_Model_RAB_MRSK_svod 2_OREP.KU.2011.MONTHLY.02(v0.1)" xfId="75"/>
    <cellStyle name="_Model_RAB_MRSK_svod 2_OREP.KU.2011.MONTHLY.02(v0.4)" xfId="76"/>
    <cellStyle name="_Model_RAB_MRSK_svod 2_OREP.KU.2011.MONTHLY.11(v1.4)" xfId="77"/>
    <cellStyle name="_Model_RAB_MRSK_svod 2_TEHSHEET" xfId="78"/>
    <cellStyle name="_Model_RAB_MRSK_svod 2_UPDATE.OREP.KU.2011.MONTHLY.02.TO.1.2" xfId="79"/>
    <cellStyle name="_Model_RAB_MRSK_svod_46EE.2011(v1.0)" xfId="80"/>
    <cellStyle name="_Model_RAB_MRSK_svod_46EE.2011(v1.0)_46TE.2011(v1.0)" xfId="81"/>
    <cellStyle name="_Model_RAB_MRSK_svod_46EE.2011(v1.0)_INDEX.STATION.2012(v1.0)_" xfId="82"/>
    <cellStyle name="_Model_RAB_MRSK_svod_46EE.2011(v1.0)_INDEX.STATION.2012(v2.0)" xfId="83"/>
    <cellStyle name="_Model_RAB_MRSK_svod_46EE.2011(v1.2)" xfId="84"/>
    <cellStyle name="_Model_RAB_MRSK_svod_46TE.2011(v1.0)" xfId="85"/>
    <cellStyle name="_Model_RAB_MRSK_svod_ARMRAZR" xfId="86"/>
    <cellStyle name="_Model_RAB_MRSK_svod_BALANCE.TBO.2011YEAR(v1.1)" xfId="87"/>
    <cellStyle name="_Model_RAB_MRSK_svod_BALANCE.WARM.2010.PLAN" xfId="88"/>
    <cellStyle name="_Model_RAB_MRSK_svod_BALANCE.WARM.2011YEAR(v0.7)" xfId="89"/>
    <cellStyle name="_Model_RAB_MRSK_svod_BALANCE.WARM.2011YEAR.NEW.UPDATE.SCHEME" xfId="90"/>
    <cellStyle name="_Model_RAB_MRSK_svod_DOPFACTOR.VO.2012(v1.0)" xfId="91"/>
    <cellStyle name="_Model_RAB_MRSK_svod_EE.2REK.P2011.4.78(v0.3)" xfId="92"/>
    <cellStyle name="_Model_RAB_MRSK_svod_INVEST.EE.PLAN.4.78(v0.1)" xfId="93"/>
    <cellStyle name="_Model_RAB_MRSK_svod_INVEST.EE.PLAN.4.78(v0.3)" xfId="94"/>
    <cellStyle name="_Model_RAB_MRSK_svod_INVEST.PLAN.4.78(v0.1)" xfId="95"/>
    <cellStyle name="_Model_RAB_MRSK_svod_INVEST.WARM.PLAN.4.78(v0.1)" xfId="96"/>
    <cellStyle name="_Model_RAB_MRSK_svod_INVEST_WARM_PLAN" xfId="97"/>
    <cellStyle name="_Model_RAB_MRSK_svod_NADB.JNVLS.APTEKA.2011(v1.3.3)" xfId="98"/>
    <cellStyle name="_Model_RAB_MRSK_svod_NADB.JNVLS.APTEKA.2011(v1.3.3)_46TE.2011(v1.0)" xfId="99"/>
    <cellStyle name="_Model_RAB_MRSK_svod_NADB.JNVLS.APTEKA.2011(v1.3.3)_INDEX.STATION.2012(v1.0)_" xfId="100"/>
    <cellStyle name="_Model_RAB_MRSK_svod_NADB.JNVLS.APTEKA.2011(v1.3.3)_INDEX.STATION.2012(v2.0)" xfId="101"/>
    <cellStyle name="_Model_RAB_MRSK_svod_NADB.JNVLS.APTEKA.2011(v1.3.4)" xfId="102"/>
    <cellStyle name="_Model_RAB_MRSK_svod_NADB.JNVLS.APTEKA.2011(v1.3.4)_46TE.2011(v1.0)" xfId="103"/>
    <cellStyle name="_Model_RAB_MRSK_svod_NADB.JNVLS.APTEKA.2011(v1.3.4)_INDEX.STATION.2012(v1.0)_" xfId="104"/>
    <cellStyle name="_Model_RAB_MRSK_svod_NADB.JNVLS.APTEKA.2011(v1.3.4)_INDEX.STATION.2012(v2.0)" xfId="105"/>
    <cellStyle name="_Model_RAB_MRSK_svod_PREDEL.JKH.UTV.2011(v1.0.1)" xfId="106"/>
    <cellStyle name="_Model_RAB_MRSK_svod_PREDEL.JKH.UTV.2011(v1.0.1)_46TE.2011(v1.0)" xfId="107"/>
    <cellStyle name="_Model_RAB_MRSK_svod_PREDEL.JKH.UTV.2011(v1.0.1)_INDEX.STATION.2012(v1.0)_" xfId="108"/>
    <cellStyle name="_Model_RAB_MRSK_svod_PREDEL.JKH.UTV.2011(v1.0.1)_INDEX.STATION.2012(v2.0)" xfId="109"/>
    <cellStyle name="_Model_RAB_MRSK_svod_PREDEL.JKH.UTV.2011(v1.1)" xfId="110"/>
    <cellStyle name="_Model_RAB_MRSK_svod_TEHSHEET" xfId="111"/>
    <cellStyle name="_Model_RAB_MRSK_svod_TEST.TEMPLATE" xfId="112"/>
    <cellStyle name="_Model_RAB_MRSK_svod_UPDATE.46EE.2011.TO.1.1" xfId="113"/>
    <cellStyle name="_Model_RAB_MRSK_svod_UPDATE.46TE.2011.TO.1.1" xfId="114"/>
    <cellStyle name="_Model_RAB_MRSK_svod_UPDATE.46TE.2011.TO.1.2" xfId="115"/>
    <cellStyle name="_Model_RAB_MRSK_svod_UPDATE.BALANCE.WARM.2011YEAR.TO.1.1" xfId="116"/>
    <cellStyle name="_Model_RAB_MRSK_svod_UPDATE.BALANCE.WARM.2011YEAR.TO.1.1_46TE.2011(v1.0)" xfId="117"/>
    <cellStyle name="_Model_RAB_MRSK_svod_UPDATE.BALANCE.WARM.2011YEAR.TO.1.1_INDEX.STATION.2012(v1.0)_" xfId="118"/>
    <cellStyle name="_Model_RAB_MRSK_svod_UPDATE.BALANCE.WARM.2011YEAR.TO.1.1_INDEX.STATION.2012(v2.0)" xfId="119"/>
    <cellStyle name="_Model_RAB_MRSK_svod_UPDATE.BALANCE.WARM.2011YEAR.TO.1.1_OREP.KU.2011.MONTHLY.02(v1.1)" xfId="120"/>
    <cellStyle name="_Model_RAB_MRSK_svod_Книга2" xfId="121"/>
    <cellStyle name="_Plug" xfId="122"/>
    <cellStyle name="_Бюджет2006_ПОКАЗАТЕЛИ СВОДНЫЕ" xfId="123"/>
    <cellStyle name="_ВО ОП ТЭС-ОТ- 2007" xfId="124"/>
    <cellStyle name="_ВФ ОАО ТЭС-ОТ- 2009" xfId="125"/>
    <cellStyle name="_выручка по присоединениям2" xfId="126"/>
    <cellStyle name="_Договор аренды ЯЭ с разбивкой" xfId="127"/>
    <cellStyle name="_Защита ФЗП" xfId="128"/>
    <cellStyle name="_Исходные данные для модели" xfId="129"/>
    <cellStyle name="_Консолидация-2008-проект-new" xfId="130"/>
    <cellStyle name="_МОДЕЛЬ_1 (2)" xfId="131"/>
    <cellStyle name="_МОДЕЛЬ_1 (2) 2" xfId="132"/>
    <cellStyle name="_МОДЕЛЬ_1 (2) 2_OREP.KU.2011.MONTHLY.02(v0.1)" xfId="133"/>
    <cellStyle name="_МОДЕЛЬ_1 (2) 2_OREP.KU.2011.MONTHLY.02(v0.4)" xfId="134"/>
    <cellStyle name="_МОДЕЛЬ_1 (2) 2_OREP.KU.2011.MONTHLY.11(v1.4)" xfId="135"/>
    <cellStyle name="_МОДЕЛЬ_1 (2) 2_TEHSHEET" xfId="136"/>
    <cellStyle name="_МОДЕЛЬ_1 (2) 2_UPDATE.OREP.KU.2011.MONTHLY.02.TO.1.2" xfId="137"/>
    <cellStyle name="_МОДЕЛЬ_1 (2)_46EE.2011(v1.0)" xfId="138"/>
    <cellStyle name="_МОДЕЛЬ_1 (2)_46EE.2011(v1.0)_46TE.2011(v1.0)" xfId="139"/>
    <cellStyle name="_МОДЕЛЬ_1 (2)_46EE.2011(v1.0)_INDEX.STATION.2012(v1.0)_" xfId="140"/>
    <cellStyle name="_МОДЕЛЬ_1 (2)_46EE.2011(v1.0)_INDEX.STATION.2012(v2.0)" xfId="141"/>
    <cellStyle name="_МОДЕЛЬ_1 (2)_46EE.2011(v1.2)" xfId="142"/>
    <cellStyle name="_МОДЕЛЬ_1 (2)_46TE.2011(v1.0)" xfId="143"/>
    <cellStyle name="_МОДЕЛЬ_1 (2)_ARMRAZR" xfId="144"/>
    <cellStyle name="_МОДЕЛЬ_1 (2)_BALANCE.TBO.2011YEAR(v1.1)" xfId="145"/>
    <cellStyle name="_МОДЕЛЬ_1 (2)_BALANCE.WARM.2010.PLAN" xfId="146"/>
    <cellStyle name="_МОДЕЛЬ_1 (2)_BALANCE.WARM.2011YEAR(v0.7)" xfId="147"/>
    <cellStyle name="_МОДЕЛЬ_1 (2)_BALANCE.WARM.2011YEAR.NEW.UPDATE.SCHEME" xfId="148"/>
    <cellStyle name="_МОДЕЛЬ_1 (2)_DOPFACTOR.VO.2012(v1.0)" xfId="149"/>
    <cellStyle name="_МОДЕЛЬ_1 (2)_EE.2REK.P2011.4.78(v0.3)" xfId="150"/>
    <cellStyle name="_МОДЕЛЬ_1 (2)_INVEST.EE.PLAN.4.78(v0.1)" xfId="151"/>
    <cellStyle name="_МОДЕЛЬ_1 (2)_INVEST.EE.PLAN.4.78(v0.3)" xfId="152"/>
    <cellStyle name="_МОДЕЛЬ_1 (2)_INVEST.PLAN.4.78(v0.1)" xfId="153"/>
    <cellStyle name="_МОДЕЛЬ_1 (2)_INVEST.WARM.PLAN.4.78(v0.1)" xfId="154"/>
    <cellStyle name="_МОДЕЛЬ_1 (2)_INVEST_WARM_PLAN" xfId="155"/>
    <cellStyle name="_МОДЕЛЬ_1 (2)_NADB.JNVLS.APTEKA.2011(v1.3.3)" xfId="156"/>
    <cellStyle name="_МОДЕЛЬ_1 (2)_NADB.JNVLS.APTEKA.2011(v1.3.3)_46TE.2011(v1.0)" xfId="157"/>
    <cellStyle name="_МОДЕЛЬ_1 (2)_NADB.JNVLS.APTEKA.2011(v1.3.3)_INDEX.STATION.2012(v1.0)_" xfId="158"/>
    <cellStyle name="_МОДЕЛЬ_1 (2)_NADB.JNVLS.APTEKA.2011(v1.3.3)_INDEX.STATION.2012(v2.0)" xfId="159"/>
    <cellStyle name="_МОДЕЛЬ_1 (2)_NADB.JNVLS.APTEKA.2011(v1.3.4)" xfId="160"/>
    <cellStyle name="_МОДЕЛЬ_1 (2)_NADB.JNVLS.APTEKA.2011(v1.3.4)_46TE.2011(v1.0)" xfId="161"/>
    <cellStyle name="_МОДЕЛЬ_1 (2)_NADB.JNVLS.APTEKA.2011(v1.3.4)_INDEX.STATION.2012(v1.0)_" xfId="162"/>
    <cellStyle name="_МОДЕЛЬ_1 (2)_NADB.JNVLS.APTEKA.2011(v1.3.4)_INDEX.STATION.2012(v2.0)" xfId="163"/>
    <cellStyle name="_МОДЕЛЬ_1 (2)_PREDEL.JKH.UTV.2011(v1.0.1)" xfId="164"/>
    <cellStyle name="_МОДЕЛЬ_1 (2)_PREDEL.JKH.UTV.2011(v1.0.1)_46TE.2011(v1.0)" xfId="165"/>
    <cellStyle name="_МОДЕЛЬ_1 (2)_PREDEL.JKH.UTV.2011(v1.0.1)_INDEX.STATION.2012(v1.0)_" xfId="166"/>
    <cellStyle name="_МОДЕЛЬ_1 (2)_PREDEL.JKH.UTV.2011(v1.0.1)_INDEX.STATION.2012(v2.0)" xfId="167"/>
    <cellStyle name="_МОДЕЛЬ_1 (2)_PREDEL.JKH.UTV.2011(v1.1)" xfId="168"/>
    <cellStyle name="_МОДЕЛЬ_1 (2)_TEHSHEET" xfId="169"/>
    <cellStyle name="_МОДЕЛЬ_1 (2)_TEST.TEMPLATE" xfId="170"/>
    <cellStyle name="_МОДЕЛЬ_1 (2)_UPDATE.46EE.2011.TO.1.1" xfId="171"/>
    <cellStyle name="_МОДЕЛЬ_1 (2)_UPDATE.46TE.2011.TO.1.1" xfId="172"/>
    <cellStyle name="_МОДЕЛЬ_1 (2)_UPDATE.46TE.2011.TO.1.2" xfId="173"/>
    <cellStyle name="_МОДЕЛЬ_1 (2)_UPDATE.BALANCE.WARM.2011YEAR.TO.1.1" xfId="174"/>
    <cellStyle name="_МОДЕЛЬ_1 (2)_UPDATE.BALANCE.WARM.2011YEAR.TO.1.1_46TE.2011(v1.0)" xfId="175"/>
    <cellStyle name="_МОДЕЛЬ_1 (2)_UPDATE.BALANCE.WARM.2011YEAR.TO.1.1_INDEX.STATION.2012(v1.0)_" xfId="176"/>
    <cellStyle name="_МОДЕЛЬ_1 (2)_UPDATE.BALANCE.WARM.2011YEAR.TO.1.1_INDEX.STATION.2012(v2.0)" xfId="177"/>
    <cellStyle name="_МОДЕЛЬ_1 (2)_UPDATE.BALANCE.WARM.2011YEAR.TO.1.1_OREP.KU.2011.MONTHLY.02(v1.1)" xfId="178"/>
    <cellStyle name="_МОДЕЛЬ_1 (2)_Книга2" xfId="179"/>
    <cellStyle name="_НВВ 2009 постатейно свод по филиалам_09_02_09" xfId="180"/>
    <cellStyle name="_НВВ 2009 постатейно свод по филиалам_для Валентина" xfId="181"/>
    <cellStyle name="_Омск" xfId="182"/>
    <cellStyle name="_ОТ ИД 2009" xfId="183"/>
    <cellStyle name="_пр 5 тариф RAB" xfId="184"/>
    <cellStyle name="_пр 5 тариф RAB 2" xfId="185"/>
    <cellStyle name="_пр 5 тариф RAB 2_OREP.KU.2011.MONTHLY.02(v0.1)" xfId="186"/>
    <cellStyle name="_пр 5 тариф RAB 2_OREP.KU.2011.MONTHLY.02(v0.4)" xfId="187"/>
    <cellStyle name="_пр 5 тариф RAB 2_OREP.KU.2011.MONTHLY.11(v1.4)" xfId="188"/>
    <cellStyle name="_пр 5 тариф RAB 2_TEHSHEET" xfId="189"/>
    <cellStyle name="_пр 5 тариф RAB 2_UPDATE.OREP.KU.2011.MONTHLY.02.TO.1.2" xfId="190"/>
    <cellStyle name="_пр 5 тариф RAB_46EE.2011(v1.0)" xfId="191"/>
    <cellStyle name="_пр 5 тариф RAB_46EE.2011(v1.0)_46TE.2011(v1.0)" xfId="192"/>
    <cellStyle name="_пр 5 тариф RAB_46EE.2011(v1.0)_INDEX.STATION.2012(v1.0)_" xfId="193"/>
    <cellStyle name="_пр 5 тариф RAB_46EE.2011(v1.0)_INDEX.STATION.2012(v2.0)" xfId="194"/>
    <cellStyle name="_пр 5 тариф RAB_46EE.2011(v1.2)" xfId="195"/>
    <cellStyle name="_пр 5 тариф RAB_46TE.2011(v1.0)" xfId="196"/>
    <cellStyle name="_пр 5 тариф RAB_ARMRAZR" xfId="197"/>
    <cellStyle name="_пр 5 тариф RAB_BALANCE.TBO.2011YEAR(v1.1)" xfId="198"/>
    <cellStyle name="_пр 5 тариф RAB_BALANCE.WARM.2010.PLAN" xfId="199"/>
    <cellStyle name="_пр 5 тариф RAB_BALANCE.WARM.2011YEAR(v0.7)" xfId="200"/>
    <cellStyle name="_пр 5 тариф RAB_BALANCE.WARM.2011YEAR.NEW.UPDATE.SCHEME" xfId="201"/>
    <cellStyle name="_пр 5 тариф RAB_DOPFACTOR.VO.2012(v1.0)" xfId="202"/>
    <cellStyle name="_пр 5 тариф RAB_EE.2REK.P2011.4.78(v0.3)" xfId="203"/>
    <cellStyle name="_пр 5 тариф RAB_INVEST.EE.PLAN.4.78(v0.1)" xfId="204"/>
    <cellStyle name="_пр 5 тариф RAB_INVEST.EE.PLAN.4.78(v0.3)" xfId="205"/>
    <cellStyle name="_пр 5 тариф RAB_INVEST.PLAN.4.78(v0.1)" xfId="206"/>
    <cellStyle name="_пр 5 тариф RAB_INVEST.WARM.PLAN.4.78(v0.1)" xfId="207"/>
    <cellStyle name="_пр 5 тариф RAB_INVEST_WARM_PLAN" xfId="208"/>
    <cellStyle name="_пр 5 тариф RAB_NADB.JNVLS.APTEKA.2011(v1.3.3)" xfId="209"/>
    <cellStyle name="_пр 5 тариф RAB_NADB.JNVLS.APTEKA.2011(v1.3.3)_46TE.2011(v1.0)" xfId="210"/>
    <cellStyle name="_пр 5 тариф RAB_NADB.JNVLS.APTEKA.2011(v1.3.3)_INDEX.STATION.2012(v1.0)_" xfId="211"/>
    <cellStyle name="_пр 5 тариф RAB_NADB.JNVLS.APTEKA.2011(v1.3.3)_INDEX.STATION.2012(v2.0)" xfId="212"/>
    <cellStyle name="_пр 5 тариф RAB_NADB.JNVLS.APTEKA.2011(v1.3.4)" xfId="213"/>
    <cellStyle name="_пр 5 тариф RAB_NADB.JNVLS.APTEKA.2011(v1.3.4)_46TE.2011(v1.0)" xfId="214"/>
    <cellStyle name="_пр 5 тариф RAB_NADB.JNVLS.APTEKA.2011(v1.3.4)_INDEX.STATION.2012(v1.0)_" xfId="215"/>
    <cellStyle name="_пр 5 тариф RAB_NADB.JNVLS.APTEKA.2011(v1.3.4)_INDEX.STATION.2012(v2.0)" xfId="216"/>
    <cellStyle name="_пр 5 тариф RAB_PREDEL.JKH.UTV.2011(v1.0.1)" xfId="217"/>
    <cellStyle name="_пр 5 тариф RAB_PREDEL.JKH.UTV.2011(v1.0.1)_46TE.2011(v1.0)" xfId="218"/>
    <cellStyle name="_пр 5 тариф RAB_PREDEL.JKH.UTV.2011(v1.0.1)_INDEX.STATION.2012(v1.0)_" xfId="219"/>
    <cellStyle name="_пр 5 тариф RAB_PREDEL.JKH.UTV.2011(v1.0.1)_INDEX.STATION.2012(v2.0)" xfId="220"/>
    <cellStyle name="_пр 5 тариф RAB_PREDEL.JKH.UTV.2011(v1.1)" xfId="221"/>
    <cellStyle name="_пр 5 тариф RAB_TEHSHEET" xfId="222"/>
    <cellStyle name="_пр 5 тариф RAB_TEST.TEMPLATE" xfId="223"/>
    <cellStyle name="_пр 5 тариф RAB_UPDATE.46EE.2011.TO.1.1" xfId="224"/>
    <cellStyle name="_пр 5 тариф RAB_UPDATE.46TE.2011.TO.1.1" xfId="225"/>
    <cellStyle name="_пр 5 тариф RAB_UPDATE.46TE.2011.TO.1.2" xfId="226"/>
    <cellStyle name="_пр 5 тариф RAB_UPDATE.BALANCE.WARM.2011YEAR.TO.1.1" xfId="227"/>
    <cellStyle name="_пр 5 тариф RAB_UPDATE.BALANCE.WARM.2011YEAR.TO.1.1_46TE.2011(v1.0)" xfId="228"/>
    <cellStyle name="_пр 5 тариф RAB_UPDATE.BALANCE.WARM.2011YEAR.TO.1.1_INDEX.STATION.2012(v1.0)_" xfId="229"/>
    <cellStyle name="_пр 5 тариф RAB_UPDATE.BALANCE.WARM.2011YEAR.TO.1.1_INDEX.STATION.2012(v2.0)" xfId="230"/>
    <cellStyle name="_пр 5 тариф RAB_UPDATE.BALANCE.WARM.2011YEAR.TO.1.1_OREP.KU.2011.MONTHLY.02(v1.1)" xfId="231"/>
    <cellStyle name="_пр 5 тариф RAB_Книга2" xfId="232"/>
    <cellStyle name="_Предожение _ДБП_2009 г ( согласованные БП)  (2)" xfId="233"/>
    <cellStyle name="_Приложение 2 0806 факт" xfId="234"/>
    <cellStyle name="_Приложение МТС-3-КС" xfId="235"/>
    <cellStyle name="_Приложение-МТС--2-1" xfId="236"/>
    <cellStyle name="_Расчет RAB_22072008" xfId="237"/>
    <cellStyle name="_Расчет RAB_22072008 2" xfId="238"/>
    <cellStyle name="_Расчет RAB_22072008 2_OREP.KU.2011.MONTHLY.02(v0.1)" xfId="239"/>
    <cellStyle name="_Расчет RAB_22072008 2_OREP.KU.2011.MONTHLY.02(v0.4)" xfId="240"/>
    <cellStyle name="_Расчет RAB_22072008 2_OREP.KU.2011.MONTHLY.11(v1.4)" xfId="241"/>
    <cellStyle name="_Расчет RAB_22072008 2_TEHSHEET" xfId="242"/>
    <cellStyle name="_Расчет RAB_22072008 2_UPDATE.OREP.KU.2011.MONTHLY.02.TO.1.2" xfId="243"/>
    <cellStyle name="_Расчет RAB_22072008_46EE.2011(v1.0)" xfId="244"/>
    <cellStyle name="_Расчет RAB_22072008_46EE.2011(v1.0)_46TE.2011(v1.0)" xfId="245"/>
    <cellStyle name="_Расчет RAB_22072008_46EE.2011(v1.0)_INDEX.STATION.2012(v1.0)_" xfId="246"/>
    <cellStyle name="_Расчет RAB_22072008_46EE.2011(v1.0)_INDEX.STATION.2012(v2.0)" xfId="247"/>
    <cellStyle name="_Расчет RAB_22072008_46EE.2011(v1.2)" xfId="248"/>
    <cellStyle name="_Расчет RAB_22072008_46TE.2011(v1.0)" xfId="249"/>
    <cellStyle name="_Расчет RAB_22072008_ARMRAZR" xfId="250"/>
    <cellStyle name="_Расчет RAB_22072008_BALANCE.TBO.2011YEAR(v1.1)" xfId="251"/>
    <cellStyle name="_Расчет RAB_22072008_BALANCE.WARM.2010.PLAN" xfId="252"/>
    <cellStyle name="_Расчет RAB_22072008_BALANCE.WARM.2011YEAR(v0.7)" xfId="253"/>
    <cellStyle name="_Расчет RAB_22072008_BALANCE.WARM.2011YEAR.NEW.UPDATE.SCHEME" xfId="254"/>
    <cellStyle name="_Расчет RAB_22072008_DOPFACTOR.VO.2012(v1.0)" xfId="255"/>
    <cellStyle name="_Расчет RAB_22072008_EE.2REK.P2011.4.78(v0.3)" xfId="256"/>
    <cellStyle name="_Расчет RAB_22072008_INVEST.EE.PLAN.4.78(v0.1)" xfId="257"/>
    <cellStyle name="_Расчет RAB_22072008_INVEST.EE.PLAN.4.78(v0.3)" xfId="258"/>
    <cellStyle name="_Расчет RAB_22072008_INVEST.PLAN.4.78(v0.1)" xfId="259"/>
    <cellStyle name="_Расчет RAB_22072008_INVEST.WARM.PLAN.4.78(v0.1)" xfId="260"/>
    <cellStyle name="_Расчет RAB_22072008_INVEST_WARM_PLAN" xfId="261"/>
    <cellStyle name="_Расчет RAB_22072008_NADB.JNVLS.APTEKA.2011(v1.3.3)" xfId="262"/>
    <cellStyle name="_Расчет RAB_22072008_NADB.JNVLS.APTEKA.2011(v1.3.3)_46TE.2011(v1.0)" xfId="263"/>
    <cellStyle name="_Расчет RAB_22072008_NADB.JNVLS.APTEKA.2011(v1.3.3)_INDEX.STATION.2012(v1.0)_" xfId="264"/>
    <cellStyle name="_Расчет RAB_22072008_NADB.JNVLS.APTEKA.2011(v1.3.3)_INDEX.STATION.2012(v2.0)" xfId="265"/>
    <cellStyle name="_Расчет RAB_22072008_NADB.JNVLS.APTEKA.2011(v1.3.4)" xfId="266"/>
    <cellStyle name="_Расчет RAB_22072008_NADB.JNVLS.APTEKA.2011(v1.3.4)_46TE.2011(v1.0)" xfId="267"/>
    <cellStyle name="_Расчет RAB_22072008_NADB.JNVLS.APTEKA.2011(v1.3.4)_INDEX.STATION.2012(v1.0)_" xfId="268"/>
    <cellStyle name="_Расчет RAB_22072008_NADB.JNVLS.APTEKA.2011(v1.3.4)_INDEX.STATION.2012(v2.0)" xfId="269"/>
    <cellStyle name="_Расчет RAB_22072008_PREDEL.JKH.UTV.2011(v1.0.1)" xfId="270"/>
    <cellStyle name="_Расчет RAB_22072008_PREDEL.JKH.UTV.2011(v1.0.1)_46TE.2011(v1.0)" xfId="271"/>
    <cellStyle name="_Расчет RAB_22072008_PREDEL.JKH.UTV.2011(v1.0.1)_INDEX.STATION.2012(v1.0)_" xfId="272"/>
    <cellStyle name="_Расчет RAB_22072008_PREDEL.JKH.UTV.2011(v1.0.1)_INDEX.STATION.2012(v2.0)" xfId="273"/>
    <cellStyle name="_Расчет RAB_22072008_PREDEL.JKH.UTV.2011(v1.1)" xfId="274"/>
    <cellStyle name="_Расчет RAB_22072008_TEHSHEET" xfId="275"/>
    <cellStyle name="_Расчет RAB_22072008_TEST.TEMPLATE" xfId="276"/>
    <cellStyle name="_Расчет RAB_22072008_UPDATE.46EE.2011.TO.1.1" xfId="277"/>
    <cellStyle name="_Расчет RAB_22072008_UPDATE.46TE.2011.TO.1.1" xfId="278"/>
    <cellStyle name="_Расчет RAB_22072008_UPDATE.46TE.2011.TO.1.2" xfId="279"/>
    <cellStyle name="_Расчет RAB_22072008_UPDATE.BALANCE.WARM.2011YEAR.TO.1.1" xfId="280"/>
    <cellStyle name="_Расчет RAB_22072008_UPDATE.BALANCE.WARM.2011YEAR.TO.1.1_46TE.2011(v1.0)" xfId="281"/>
    <cellStyle name="_Расчет RAB_22072008_UPDATE.BALANCE.WARM.2011YEAR.TO.1.1_INDEX.STATION.2012(v1.0)_" xfId="282"/>
    <cellStyle name="_Расчет RAB_22072008_UPDATE.BALANCE.WARM.2011YEAR.TO.1.1_INDEX.STATION.2012(v2.0)" xfId="283"/>
    <cellStyle name="_Расчет RAB_22072008_UPDATE.BALANCE.WARM.2011YEAR.TO.1.1_OREP.KU.2011.MONTHLY.02(v1.1)" xfId="284"/>
    <cellStyle name="_Расчет RAB_22072008_Книга2" xfId="285"/>
    <cellStyle name="_Расчет RAB_Лен и МОЭСК_с 2010 года_14.04.2009_со сглаж_version 3.0_без ФСК" xfId="286"/>
    <cellStyle name="_Расчет RAB_Лен и МОЭСК_с 2010 года_14.04.2009_со сглаж_version 3.0_без ФСК 2" xfId="287"/>
    <cellStyle name="_Расчет RAB_Лен и МОЭСК_с 2010 года_14.04.2009_со сглаж_version 3.0_без ФСК 2_OREP.KU.2011.MONTHLY.02(v0.1)" xfId="288"/>
    <cellStyle name="_Расчет RAB_Лен и МОЭСК_с 2010 года_14.04.2009_со сглаж_version 3.0_без ФСК 2_OREP.KU.2011.MONTHLY.02(v0.4)" xfId="289"/>
    <cellStyle name="_Расчет RAB_Лен и МОЭСК_с 2010 года_14.04.2009_со сглаж_version 3.0_без ФСК 2_OREP.KU.2011.MONTHLY.11(v1.4)" xfId="290"/>
    <cellStyle name="_Расчет RAB_Лен и МОЭСК_с 2010 года_14.04.2009_со сглаж_version 3.0_без ФСК 2_TEHSHEET" xfId="291"/>
    <cellStyle name="_Расчет RAB_Лен и МОЭСК_с 2010 года_14.04.2009_со сглаж_version 3.0_без ФСК 2_UPDATE.OREP.KU.2011.MONTHLY.02.TO.1.2" xfId="292"/>
    <cellStyle name="_Расчет RAB_Лен и МОЭСК_с 2010 года_14.04.2009_со сглаж_version 3.0_без ФСК_46EE.2011(v1.0)" xfId="293"/>
    <cellStyle name="_Расчет RAB_Лен и МОЭСК_с 2010 года_14.04.2009_со сглаж_version 3.0_без ФСК_46EE.2011(v1.0)_46TE.2011(v1.0)" xfId="294"/>
    <cellStyle name="_Расчет RAB_Лен и МОЭСК_с 2010 года_14.04.2009_со сглаж_version 3.0_без ФСК_46EE.2011(v1.0)_INDEX.STATION.2012(v1.0)_" xfId="295"/>
    <cellStyle name="_Расчет RAB_Лен и МОЭСК_с 2010 года_14.04.2009_со сглаж_version 3.0_без ФСК_46EE.2011(v1.0)_INDEX.STATION.2012(v2.0)" xfId="296"/>
    <cellStyle name="_Расчет RAB_Лен и МОЭСК_с 2010 года_14.04.2009_со сглаж_version 3.0_без ФСК_46EE.2011(v1.2)" xfId="297"/>
    <cellStyle name="_Расчет RAB_Лен и МОЭСК_с 2010 года_14.04.2009_со сглаж_version 3.0_без ФСК_46TE.2011(v1.0)" xfId="298"/>
    <cellStyle name="_Расчет RAB_Лен и МОЭСК_с 2010 года_14.04.2009_со сглаж_version 3.0_без ФСК_ARMRAZR" xfId="299"/>
    <cellStyle name="_Расчет RAB_Лен и МОЭСК_с 2010 года_14.04.2009_со сглаж_version 3.0_без ФСК_BALANCE.TBO.2011YEAR(v1.1)" xfId="300"/>
    <cellStyle name="_Расчет RAB_Лен и МОЭСК_с 2010 года_14.04.2009_со сглаж_version 3.0_без ФСК_BALANCE.WARM.2010.PLAN" xfId="301"/>
    <cellStyle name="_Расчет RAB_Лен и МОЭСК_с 2010 года_14.04.2009_со сглаж_version 3.0_без ФСК_BALANCE.WARM.2011YEAR(v0.7)" xfId="302"/>
    <cellStyle name="_Расчет RAB_Лен и МОЭСК_с 2010 года_14.04.2009_со сглаж_version 3.0_без ФСК_BALANCE.WARM.2011YEAR.NEW.UPDATE.SCHEME" xfId="303"/>
    <cellStyle name="_Расчет RAB_Лен и МОЭСК_с 2010 года_14.04.2009_со сглаж_version 3.0_без ФСК_DOPFACTOR.VO.2012(v1.0)" xfId="304"/>
    <cellStyle name="_Расчет RAB_Лен и МОЭСК_с 2010 года_14.04.2009_со сглаж_version 3.0_без ФСК_EE.2REK.P2011.4.78(v0.3)" xfId="305"/>
    <cellStyle name="_Расчет RAB_Лен и МОЭСК_с 2010 года_14.04.2009_со сглаж_version 3.0_без ФСК_INVEST.EE.PLAN.4.78(v0.1)" xfId="306"/>
    <cellStyle name="_Расчет RAB_Лен и МОЭСК_с 2010 года_14.04.2009_со сглаж_version 3.0_без ФСК_INVEST.EE.PLAN.4.78(v0.3)" xfId="307"/>
    <cellStyle name="_Расчет RAB_Лен и МОЭСК_с 2010 года_14.04.2009_со сглаж_version 3.0_без ФСК_INVEST.PLAN.4.78(v0.1)" xfId="308"/>
    <cellStyle name="_Расчет RAB_Лен и МОЭСК_с 2010 года_14.04.2009_со сглаж_version 3.0_без ФСК_INVEST.WARM.PLAN.4.78(v0.1)" xfId="309"/>
    <cellStyle name="_Расчет RAB_Лен и МОЭСК_с 2010 года_14.04.2009_со сглаж_version 3.0_без ФСК_INVEST_WARM_PLAN" xfId="310"/>
    <cellStyle name="_Расчет RAB_Лен и МОЭСК_с 2010 года_14.04.2009_со сглаж_version 3.0_без ФСК_NADB.JNVLS.APTEKA.2011(v1.3.3)" xfId="311"/>
    <cellStyle name="_Расчет RAB_Лен и МОЭСК_с 2010 года_14.04.2009_со сглаж_version 3.0_без ФСК_NADB.JNVLS.APTEKA.2011(v1.3.3)_46TE.2011(v1.0)" xfId="312"/>
    <cellStyle name="_Расчет RAB_Лен и МОЭСК_с 2010 года_14.04.2009_со сглаж_version 3.0_без ФСК_NADB.JNVLS.APTEKA.2011(v1.3.3)_INDEX.STATION.2012(v1.0)_" xfId="313"/>
    <cellStyle name="_Расчет RAB_Лен и МОЭСК_с 2010 года_14.04.2009_со сглаж_version 3.0_без ФСК_NADB.JNVLS.APTEKA.2011(v1.3.3)_INDEX.STATION.2012(v2.0)" xfId="314"/>
    <cellStyle name="_Расчет RAB_Лен и МОЭСК_с 2010 года_14.04.2009_со сглаж_version 3.0_без ФСК_NADB.JNVLS.APTEKA.2011(v1.3.4)" xfId="315"/>
    <cellStyle name="_Расчет RAB_Лен и МОЭСК_с 2010 года_14.04.2009_со сглаж_version 3.0_без ФСК_NADB.JNVLS.APTEKA.2011(v1.3.4)_46TE.2011(v1.0)" xfId="316"/>
    <cellStyle name="_Расчет RAB_Лен и МОЭСК_с 2010 года_14.04.2009_со сглаж_version 3.0_без ФСК_NADB.JNVLS.APTEKA.2011(v1.3.4)_INDEX.STATION.2012(v1.0)_" xfId="317"/>
    <cellStyle name="_Расчет RAB_Лен и МОЭСК_с 2010 года_14.04.2009_со сглаж_version 3.0_без ФСК_NADB.JNVLS.APTEKA.2011(v1.3.4)_INDEX.STATION.2012(v2.0)" xfId="318"/>
    <cellStyle name="_Расчет RAB_Лен и МОЭСК_с 2010 года_14.04.2009_со сглаж_version 3.0_без ФСК_PREDEL.JKH.UTV.2011(v1.0.1)" xfId="319"/>
    <cellStyle name="_Расчет RAB_Лен и МОЭСК_с 2010 года_14.04.2009_со сглаж_version 3.0_без ФСК_PREDEL.JKH.UTV.2011(v1.0.1)_46TE.2011(v1.0)" xfId="320"/>
    <cellStyle name="_Расчет RAB_Лен и МОЭСК_с 2010 года_14.04.2009_со сглаж_version 3.0_без ФСК_PREDEL.JKH.UTV.2011(v1.0.1)_INDEX.STATION.2012(v1.0)_" xfId="321"/>
    <cellStyle name="_Расчет RAB_Лен и МОЭСК_с 2010 года_14.04.2009_со сглаж_version 3.0_без ФСК_PREDEL.JKH.UTV.2011(v1.0.1)_INDEX.STATION.2012(v2.0)" xfId="322"/>
    <cellStyle name="_Расчет RAB_Лен и МОЭСК_с 2010 года_14.04.2009_со сглаж_version 3.0_без ФСК_PREDEL.JKH.UTV.2011(v1.1)" xfId="323"/>
    <cellStyle name="_Расчет RAB_Лен и МОЭСК_с 2010 года_14.04.2009_со сглаж_version 3.0_без ФСК_TEHSHEET" xfId="324"/>
    <cellStyle name="_Расчет RAB_Лен и МОЭСК_с 2010 года_14.04.2009_со сглаж_version 3.0_без ФСК_TEST.TEMPLATE" xfId="325"/>
    <cellStyle name="_Расчет RAB_Лен и МОЭСК_с 2010 года_14.04.2009_со сглаж_version 3.0_без ФСК_UPDATE.46EE.2011.TO.1.1" xfId="326"/>
    <cellStyle name="_Расчет RAB_Лен и МОЭСК_с 2010 года_14.04.2009_со сглаж_version 3.0_без ФСК_UPDATE.46TE.2011.TO.1.1" xfId="327"/>
    <cellStyle name="_Расчет RAB_Лен и МОЭСК_с 2010 года_14.04.2009_со сглаж_version 3.0_без ФСК_UPDATE.46TE.2011.TO.1.2" xfId="328"/>
    <cellStyle name="_Расчет RAB_Лен и МОЭСК_с 2010 года_14.04.2009_со сглаж_version 3.0_без ФСК_UPDATE.BALANCE.WARM.2011YEAR.TO.1.1" xfId="329"/>
    <cellStyle name="_Расчет RAB_Лен и МОЭСК_с 2010 года_14.04.2009_со сглаж_version 3.0_без ФСК_UPDATE.BALANCE.WARM.2011YEAR.TO.1.1_46TE.2011(v1.0)" xfId="330"/>
    <cellStyle name="_Расчет RAB_Лен и МОЭСК_с 2010 года_14.04.2009_со сглаж_version 3.0_без ФСК_UPDATE.BALANCE.WARM.2011YEAR.TO.1.1_INDEX.STATION.2012(v1.0)_" xfId="331"/>
    <cellStyle name="_Расчет RAB_Лен и МОЭСК_с 2010 года_14.04.2009_со сглаж_version 3.0_без ФСК_UPDATE.BALANCE.WARM.2011YEAR.TO.1.1_INDEX.STATION.2012(v2.0)" xfId="332"/>
    <cellStyle name="_Расчет RAB_Лен и МОЭСК_с 2010 года_14.04.2009_со сглаж_version 3.0_без ФСК_UPDATE.BALANCE.WARM.2011YEAR.TO.1.1_OREP.KU.2011.MONTHLY.02(v1.1)" xfId="333"/>
    <cellStyle name="_Расчет RAB_Лен и МОЭСК_с 2010 года_14.04.2009_со сглаж_version 3.0_без ФСК_Книга2" xfId="334"/>
    <cellStyle name="_Свод по ИПР (2)" xfId="335"/>
    <cellStyle name="_Справочник затрат_ЛХ_20.10.05" xfId="336"/>
    <cellStyle name="_таблицы для расчетов28-04-08_2006-2009_прибыль корр_по ИА" xfId="337"/>
    <cellStyle name="_таблицы для расчетов28-04-08_2006-2009с ИА" xfId="338"/>
    <cellStyle name="_Форма 6  РТК.xls(отчет по Адр пр. ЛО)" xfId="339"/>
    <cellStyle name="_Формат разбивки по МРСК_РСК" xfId="340"/>
    <cellStyle name="_Формат_для Согласования" xfId="341"/>
    <cellStyle name="_ХХХ Прил 2 Формы бюджетных документов 2007" xfId="342"/>
    <cellStyle name="_экон.форм-т ВО 1 с разбивкой" xfId="343"/>
    <cellStyle name="’К‰Э [0.00]" xfId="344"/>
    <cellStyle name="’ћѓћ‚›‰" xfId="345"/>
    <cellStyle name="”€ќђќ‘ћ‚›‰" xfId="346"/>
    <cellStyle name="”€љ‘€ђћ‚ђќќ›‰" xfId="347"/>
    <cellStyle name="”ќђќ‘ћ‚›‰" xfId="348"/>
    <cellStyle name="”љ‘ђћ‚ђќќ›‰" xfId="349"/>
    <cellStyle name="„…ќ…†ќ›‰" xfId="350"/>
    <cellStyle name="‡ђѓћ‹ћ‚ћљ1" xfId="351"/>
    <cellStyle name="‡ђѓћ‹ћ‚ћљ2" xfId="352"/>
    <cellStyle name="€’ћѓћ‚›‰" xfId="353"/>
    <cellStyle name="1Normal" xfId="354"/>
    <cellStyle name="20% - Accent1" xfId="355"/>
    <cellStyle name="20% - Accent1 2" xfId="356"/>
    <cellStyle name="20% - Accent1 3" xfId="357"/>
    <cellStyle name="20% - Accent1_46EE.2011(v1.0)" xfId="358"/>
    <cellStyle name="20% - Accent2" xfId="359"/>
    <cellStyle name="20% - Accent2 2" xfId="360"/>
    <cellStyle name="20% - Accent2 3" xfId="361"/>
    <cellStyle name="20% - Accent2_46EE.2011(v1.0)" xfId="362"/>
    <cellStyle name="20% - Accent3" xfId="363"/>
    <cellStyle name="20% - Accent3 2" xfId="364"/>
    <cellStyle name="20% - Accent3 3" xfId="365"/>
    <cellStyle name="20% - Accent3_46EE.2011(v1.0)" xfId="366"/>
    <cellStyle name="20% - Accent4" xfId="367"/>
    <cellStyle name="20% - Accent4 2" xfId="368"/>
    <cellStyle name="20% - Accent4 3" xfId="369"/>
    <cellStyle name="20% - Accent4_46EE.2011(v1.0)" xfId="370"/>
    <cellStyle name="20% - Accent5" xfId="371"/>
    <cellStyle name="20% - Accent5 2" xfId="372"/>
    <cellStyle name="20% - Accent5 3" xfId="373"/>
    <cellStyle name="20% - Accent5_46EE.2011(v1.0)" xfId="374"/>
    <cellStyle name="20% - Accent6" xfId="375"/>
    <cellStyle name="20% - Accent6 2" xfId="376"/>
    <cellStyle name="20% - Accent6 3" xfId="377"/>
    <cellStyle name="20% - Accent6_46EE.2011(v1.0)" xfId="378"/>
    <cellStyle name="20% - Акцент1" xfId="379"/>
    <cellStyle name="20% - Акцент1 10" xfId="380"/>
    <cellStyle name="20% - Акцент1 2" xfId="381"/>
    <cellStyle name="20% - Акцент1 2 2" xfId="382"/>
    <cellStyle name="20% - Акцент1 2 3" xfId="383"/>
    <cellStyle name="20% - Акцент1 2_46EE.2011(v1.0)" xfId="384"/>
    <cellStyle name="20% - Акцент1 3" xfId="385"/>
    <cellStyle name="20% - Акцент1 3 2" xfId="386"/>
    <cellStyle name="20% - Акцент1 3 3" xfId="387"/>
    <cellStyle name="20% - Акцент1 3_46EE.2011(v1.0)" xfId="388"/>
    <cellStyle name="20% - Акцент1 4" xfId="389"/>
    <cellStyle name="20% - Акцент1 4 2" xfId="390"/>
    <cellStyle name="20% - Акцент1 4 3" xfId="391"/>
    <cellStyle name="20% - Акцент1 4_46EE.2011(v1.0)" xfId="392"/>
    <cellStyle name="20% - Акцент1 5" xfId="393"/>
    <cellStyle name="20% - Акцент1 5 2" xfId="394"/>
    <cellStyle name="20% - Акцент1 5 3" xfId="395"/>
    <cellStyle name="20% - Акцент1 5_46EE.2011(v1.0)" xfId="396"/>
    <cellStyle name="20% - Акцент1 6" xfId="397"/>
    <cellStyle name="20% - Акцент1 6 2" xfId="398"/>
    <cellStyle name="20% - Акцент1 6 3" xfId="399"/>
    <cellStyle name="20% - Акцент1 6_46EE.2011(v1.0)" xfId="400"/>
    <cellStyle name="20% - Акцент1 7" xfId="401"/>
    <cellStyle name="20% - Акцент1 7 2" xfId="402"/>
    <cellStyle name="20% - Акцент1 7 3" xfId="403"/>
    <cellStyle name="20% - Акцент1 7_46EE.2011(v1.0)" xfId="404"/>
    <cellStyle name="20% - Акцент1 8" xfId="405"/>
    <cellStyle name="20% - Акцент1 8 2" xfId="406"/>
    <cellStyle name="20% - Акцент1 8 3" xfId="407"/>
    <cellStyle name="20% - Акцент1 8_46EE.2011(v1.0)" xfId="408"/>
    <cellStyle name="20% - Акцент1 9" xfId="409"/>
    <cellStyle name="20% - Акцент1 9 2" xfId="410"/>
    <cellStyle name="20% - Акцент1 9 3" xfId="411"/>
    <cellStyle name="20% - Акцент1 9_46EE.2011(v1.0)" xfId="412"/>
    <cellStyle name="20% - Акцент2" xfId="413"/>
    <cellStyle name="20% - Акцент2 10" xfId="414"/>
    <cellStyle name="20% - Акцент2 2" xfId="415"/>
    <cellStyle name="20% - Акцент2 2 2" xfId="416"/>
    <cellStyle name="20% - Акцент2 2 3" xfId="417"/>
    <cellStyle name="20% - Акцент2 2_46EE.2011(v1.0)" xfId="418"/>
    <cellStyle name="20% - Акцент2 3" xfId="419"/>
    <cellStyle name="20% - Акцент2 3 2" xfId="420"/>
    <cellStyle name="20% - Акцент2 3 3" xfId="421"/>
    <cellStyle name="20% - Акцент2 3_46EE.2011(v1.0)" xfId="422"/>
    <cellStyle name="20% - Акцент2 4" xfId="423"/>
    <cellStyle name="20% - Акцент2 4 2" xfId="424"/>
    <cellStyle name="20% - Акцент2 4 3" xfId="425"/>
    <cellStyle name="20% - Акцент2 4_46EE.2011(v1.0)" xfId="426"/>
    <cellStyle name="20% - Акцент2 5" xfId="427"/>
    <cellStyle name="20% - Акцент2 5 2" xfId="428"/>
    <cellStyle name="20% - Акцент2 5 3" xfId="429"/>
    <cellStyle name="20% - Акцент2 5_46EE.2011(v1.0)" xfId="430"/>
    <cellStyle name="20% - Акцент2 6" xfId="431"/>
    <cellStyle name="20% - Акцент2 6 2" xfId="432"/>
    <cellStyle name="20% - Акцент2 6 3" xfId="433"/>
    <cellStyle name="20% - Акцент2 6_46EE.2011(v1.0)" xfId="434"/>
    <cellStyle name="20% - Акцент2 7" xfId="435"/>
    <cellStyle name="20% - Акцент2 7 2" xfId="436"/>
    <cellStyle name="20% - Акцент2 7 3" xfId="437"/>
    <cellStyle name="20% - Акцент2 7_46EE.2011(v1.0)" xfId="438"/>
    <cellStyle name="20% - Акцент2 8" xfId="439"/>
    <cellStyle name="20% - Акцент2 8 2" xfId="440"/>
    <cellStyle name="20% - Акцент2 8 3" xfId="441"/>
    <cellStyle name="20% - Акцент2 8_46EE.2011(v1.0)" xfId="442"/>
    <cellStyle name="20% - Акцент2 9" xfId="443"/>
    <cellStyle name="20% - Акцент2 9 2" xfId="444"/>
    <cellStyle name="20% - Акцент2 9 3" xfId="445"/>
    <cellStyle name="20% - Акцент2 9_46EE.2011(v1.0)" xfId="446"/>
    <cellStyle name="20% - Акцент3" xfId="447"/>
    <cellStyle name="20% - Акцент3 10" xfId="448"/>
    <cellStyle name="20% - Акцент3 2" xfId="449"/>
    <cellStyle name="20% - Акцент3 2 2" xfId="450"/>
    <cellStyle name="20% - Акцент3 2 3" xfId="451"/>
    <cellStyle name="20% - Акцент3 2_46EE.2011(v1.0)" xfId="452"/>
    <cellStyle name="20% - Акцент3 3" xfId="453"/>
    <cellStyle name="20% - Акцент3 3 2" xfId="454"/>
    <cellStyle name="20% - Акцент3 3 3" xfId="455"/>
    <cellStyle name="20% - Акцент3 3_46EE.2011(v1.0)" xfId="456"/>
    <cellStyle name="20% - Акцент3 4" xfId="457"/>
    <cellStyle name="20% - Акцент3 4 2" xfId="458"/>
    <cellStyle name="20% - Акцент3 4 3" xfId="459"/>
    <cellStyle name="20% - Акцент3 4_46EE.2011(v1.0)" xfId="460"/>
    <cellStyle name="20% - Акцент3 5" xfId="461"/>
    <cellStyle name="20% - Акцент3 5 2" xfId="462"/>
    <cellStyle name="20% - Акцент3 5 3" xfId="463"/>
    <cellStyle name="20% - Акцент3 5_46EE.2011(v1.0)" xfId="464"/>
    <cellStyle name="20% - Акцент3 6" xfId="465"/>
    <cellStyle name="20% - Акцент3 6 2" xfId="466"/>
    <cellStyle name="20% - Акцент3 6 3" xfId="467"/>
    <cellStyle name="20% - Акцент3 6_46EE.2011(v1.0)" xfId="468"/>
    <cellStyle name="20% - Акцент3 7" xfId="469"/>
    <cellStyle name="20% - Акцент3 7 2" xfId="470"/>
    <cellStyle name="20% - Акцент3 7 3" xfId="471"/>
    <cellStyle name="20% - Акцент3 7_46EE.2011(v1.0)" xfId="472"/>
    <cellStyle name="20% - Акцент3 8" xfId="473"/>
    <cellStyle name="20% - Акцент3 8 2" xfId="474"/>
    <cellStyle name="20% - Акцент3 8 3" xfId="475"/>
    <cellStyle name="20% - Акцент3 8_46EE.2011(v1.0)" xfId="476"/>
    <cellStyle name="20% - Акцент3 9" xfId="477"/>
    <cellStyle name="20% - Акцент3 9 2" xfId="478"/>
    <cellStyle name="20% - Акцент3 9 3" xfId="479"/>
    <cellStyle name="20% - Акцент3 9_46EE.2011(v1.0)" xfId="480"/>
    <cellStyle name="20% - Акцент4" xfId="481"/>
    <cellStyle name="20% - Акцент4 10" xfId="482"/>
    <cellStyle name="20% - Акцент4 2" xfId="483"/>
    <cellStyle name="20% - Акцент4 2 2" xfId="484"/>
    <cellStyle name="20% - Акцент4 2 3" xfId="485"/>
    <cellStyle name="20% - Акцент4 2_46EE.2011(v1.0)" xfId="486"/>
    <cellStyle name="20% - Акцент4 3" xfId="487"/>
    <cellStyle name="20% - Акцент4 3 2" xfId="488"/>
    <cellStyle name="20% - Акцент4 3 3" xfId="489"/>
    <cellStyle name="20% - Акцент4 3_46EE.2011(v1.0)" xfId="490"/>
    <cellStyle name="20% - Акцент4 4" xfId="491"/>
    <cellStyle name="20% - Акцент4 4 2" xfId="492"/>
    <cellStyle name="20% - Акцент4 4 3" xfId="493"/>
    <cellStyle name="20% - Акцент4 4_46EE.2011(v1.0)" xfId="494"/>
    <cellStyle name="20% - Акцент4 5" xfId="495"/>
    <cellStyle name="20% - Акцент4 5 2" xfId="496"/>
    <cellStyle name="20% - Акцент4 5 3" xfId="497"/>
    <cellStyle name="20% - Акцент4 5_46EE.2011(v1.0)" xfId="498"/>
    <cellStyle name="20% - Акцент4 6" xfId="499"/>
    <cellStyle name="20% - Акцент4 6 2" xfId="500"/>
    <cellStyle name="20% - Акцент4 6 3" xfId="501"/>
    <cellStyle name="20% - Акцент4 6_46EE.2011(v1.0)" xfId="502"/>
    <cellStyle name="20% - Акцент4 7" xfId="503"/>
    <cellStyle name="20% - Акцент4 7 2" xfId="504"/>
    <cellStyle name="20% - Акцент4 7 3" xfId="505"/>
    <cellStyle name="20% - Акцент4 7_46EE.2011(v1.0)" xfId="506"/>
    <cellStyle name="20% - Акцент4 8" xfId="507"/>
    <cellStyle name="20% - Акцент4 8 2" xfId="508"/>
    <cellStyle name="20% - Акцент4 8 3" xfId="509"/>
    <cellStyle name="20% - Акцент4 8_46EE.2011(v1.0)" xfId="510"/>
    <cellStyle name="20% - Акцент4 9" xfId="511"/>
    <cellStyle name="20% - Акцент4 9 2" xfId="512"/>
    <cellStyle name="20% - Акцент4 9 3" xfId="513"/>
    <cellStyle name="20% - Акцент4 9_46EE.2011(v1.0)" xfId="514"/>
    <cellStyle name="20% - Акцент5" xfId="515"/>
    <cellStyle name="20% - Акцент5 10" xfId="516"/>
    <cellStyle name="20% - Акцент5 2" xfId="517"/>
    <cellStyle name="20% - Акцент5 2 2" xfId="518"/>
    <cellStyle name="20% - Акцент5 2 3" xfId="519"/>
    <cellStyle name="20% - Акцент5 2_46EE.2011(v1.0)" xfId="520"/>
    <cellStyle name="20% - Акцент5 3" xfId="521"/>
    <cellStyle name="20% - Акцент5 3 2" xfId="522"/>
    <cellStyle name="20% - Акцент5 3 3" xfId="523"/>
    <cellStyle name="20% - Акцент5 3_46EE.2011(v1.0)" xfId="524"/>
    <cellStyle name="20% - Акцент5 4" xfId="525"/>
    <cellStyle name="20% - Акцент5 4 2" xfId="526"/>
    <cellStyle name="20% - Акцент5 4 3" xfId="527"/>
    <cellStyle name="20% - Акцент5 4_46EE.2011(v1.0)" xfId="528"/>
    <cellStyle name="20% - Акцент5 5" xfId="529"/>
    <cellStyle name="20% - Акцент5 5 2" xfId="530"/>
    <cellStyle name="20% - Акцент5 5 3" xfId="531"/>
    <cellStyle name="20% - Акцент5 5_46EE.2011(v1.0)" xfId="532"/>
    <cellStyle name="20% - Акцент5 6" xfId="533"/>
    <cellStyle name="20% - Акцент5 6 2" xfId="534"/>
    <cellStyle name="20% - Акцент5 6 3" xfId="535"/>
    <cellStyle name="20% - Акцент5 6_46EE.2011(v1.0)" xfId="536"/>
    <cellStyle name="20% - Акцент5 7" xfId="537"/>
    <cellStyle name="20% - Акцент5 7 2" xfId="538"/>
    <cellStyle name="20% - Акцент5 7 3" xfId="539"/>
    <cellStyle name="20% - Акцент5 7_46EE.2011(v1.0)" xfId="540"/>
    <cellStyle name="20% - Акцент5 8" xfId="541"/>
    <cellStyle name="20% - Акцент5 8 2" xfId="542"/>
    <cellStyle name="20% - Акцент5 8 3" xfId="543"/>
    <cellStyle name="20% - Акцент5 8_46EE.2011(v1.0)" xfId="544"/>
    <cellStyle name="20% - Акцент5 9" xfId="545"/>
    <cellStyle name="20% - Акцент5 9 2" xfId="546"/>
    <cellStyle name="20% - Акцент5 9 3" xfId="547"/>
    <cellStyle name="20% - Акцент5 9_46EE.2011(v1.0)" xfId="548"/>
    <cellStyle name="20% - Акцент6" xfId="549"/>
    <cellStyle name="20% - Акцент6 10" xfId="550"/>
    <cellStyle name="20% - Акцент6 2" xfId="551"/>
    <cellStyle name="20% - Акцент6 2 2" xfId="552"/>
    <cellStyle name="20% - Акцент6 2 3" xfId="553"/>
    <cellStyle name="20% - Акцент6 2_46EE.2011(v1.0)" xfId="554"/>
    <cellStyle name="20% - Акцент6 3" xfId="555"/>
    <cellStyle name="20% - Акцент6 3 2" xfId="556"/>
    <cellStyle name="20% - Акцент6 3 3" xfId="557"/>
    <cellStyle name="20% - Акцент6 3_46EE.2011(v1.0)" xfId="558"/>
    <cellStyle name="20% - Акцент6 4" xfId="559"/>
    <cellStyle name="20% - Акцент6 4 2" xfId="560"/>
    <cellStyle name="20% - Акцент6 4 3" xfId="561"/>
    <cellStyle name="20% - Акцент6 4_46EE.2011(v1.0)" xfId="562"/>
    <cellStyle name="20% - Акцент6 5" xfId="563"/>
    <cellStyle name="20% - Акцент6 5 2" xfId="564"/>
    <cellStyle name="20% - Акцент6 5 3" xfId="565"/>
    <cellStyle name="20% - Акцент6 5_46EE.2011(v1.0)" xfId="566"/>
    <cellStyle name="20% - Акцент6 6" xfId="567"/>
    <cellStyle name="20% - Акцент6 6 2" xfId="568"/>
    <cellStyle name="20% - Акцент6 6 3" xfId="569"/>
    <cellStyle name="20% - Акцент6 6_46EE.2011(v1.0)" xfId="570"/>
    <cellStyle name="20% - Акцент6 7" xfId="571"/>
    <cellStyle name="20% - Акцент6 7 2" xfId="572"/>
    <cellStyle name="20% - Акцент6 7 3" xfId="573"/>
    <cellStyle name="20% - Акцент6 7_46EE.2011(v1.0)" xfId="574"/>
    <cellStyle name="20% - Акцент6 8" xfId="575"/>
    <cellStyle name="20% - Акцент6 8 2" xfId="576"/>
    <cellStyle name="20% - Акцент6 8 3" xfId="577"/>
    <cellStyle name="20% - Акцент6 8_46EE.2011(v1.0)" xfId="578"/>
    <cellStyle name="20% - Акцент6 9" xfId="579"/>
    <cellStyle name="20% - Акцент6 9 2" xfId="580"/>
    <cellStyle name="20% - Акцент6 9 3" xfId="581"/>
    <cellStyle name="20% - Акцент6 9_46EE.2011(v1.0)" xfId="582"/>
    <cellStyle name="40% - Accent1" xfId="583"/>
    <cellStyle name="40% - Accent1 2" xfId="584"/>
    <cellStyle name="40% - Accent1 3" xfId="585"/>
    <cellStyle name="40% - Accent1_46EE.2011(v1.0)" xfId="586"/>
    <cellStyle name="40% - Accent2" xfId="587"/>
    <cellStyle name="40% - Accent2 2" xfId="588"/>
    <cellStyle name="40% - Accent2 3" xfId="589"/>
    <cellStyle name="40% - Accent2_46EE.2011(v1.0)" xfId="590"/>
    <cellStyle name="40% - Accent3" xfId="591"/>
    <cellStyle name="40% - Accent3 2" xfId="592"/>
    <cellStyle name="40% - Accent3 3" xfId="593"/>
    <cellStyle name="40% - Accent3_46EE.2011(v1.0)" xfId="594"/>
    <cellStyle name="40% - Accent4" xfId="595"/>
    <cellStyle name="40% - Accent4 2" xfId="596"/>
    <cellStyle name="40% - Accent4 3" xfId="597"/>
    <cellStyle name="40% - Accent4_46EE.2011(v1.0)" xfId="598"/>
    <cellStyle name="40% - Accent5" xfId="599"/>
    <cellStyle name="40% - Accent5 2" xfId="600"/>
    <cellStyle name="40% - Accent5 3" xfId="601"/>
    <cellStyle name="40% - Accent5_46EE.2011(v1.0)" xfId="602"/>
    <cellStyle name="40% - Accent6" xfId="603"/>
    <cellStyle name="40% - Accent6 2" xfId="604"/>
    <cellStyle name="40% - Accent6 3" xfId="605"/>
    <cellStyle name="40% - Accent6_46EE.2011(v1.0)" xfId="606"/>
    <cellStyle name="40% - Акцент1" xfId="607"/>
    <cellStyle name="40% - Акцент1 10" xfId="608"/>
    <cellStyle name="40% - Акцент1 2" xfId="609"/>
    <cellStyle name="40% - Акцент1 2 2" xfId="610"/>
    <cellStyle name="40% - Акцент1 2 3" xfId="611"/>
    <cellStyle name="40% - Акцент1 2_46EE.2011(v1.0)" xfId="612"/>
    <cellStyle name="40% - Акцент1 3" xfId="613"/>
    <cellStyle name="40% - Акцент1 3 2" xfId="614"/>
    <cellStyle name="40% - Акцент1 3 3" xfId="615"/>
    <cellStyle name="40% - Акцент1 3_46EE.2011(v1.0)" xfId="616"/>
    <cellStyle name="40% - Акцент1 4" xfId="617"/>
    <cellStyle name="40% - Акцент1 4 2" xfId="618"/>
    <cellStyle name="40% - Акцент1 4 3" xfId="619"/>
    <cellStyle name="40% - Акцент1 4_46EE.2011(v1.0)" xfId="620"/>
    <cellStyle name="40% - Акцент1 5" xfId="621"/>
    <cellStyle name="40% - Акцент1 5 2" xfId="622"/>
    <cellStyle name="40% - Акцент1 5 3" xfId="623"/>
    <cellStyle name="40% - Акцент1 5_46EE.2011(v1.0)" xfId="624"/>
    <cellStyle name="40% - Акцент1 6" xfId="625"/>
    <cellStyle name="40% - Акцент1 6 2" xfId="626"/>
    <cellStyle name="40% - Акцент1 6 3" xfId="627"/>
    <cellStyle name="40% - Акцент1 6_46EE.2011(v1.0)" xfId="628"/>
    <cellStyle name="40% - Акцент1 7" xfId="629"/>
    <cellStyle name="40% - Акцент1 7 2" xfId="630"/>
    <cellStyle name="40% - Акцент1 7 3" xfId="631"/>
    <cellStyle name="40% - Акцент1 7_46EE.2011(v1.0)" xfId="632"/>
    <cellStyle name="40% - Акцент1 8" xfId="633"/>
    <cellStyle name="40% - Акцент1 8 2" xfId="634"/>
    <cellStyle name="40% - Акцент1 8 3" xfId="635"/>
    <cellStyle name="40% - Акцент1 8_46EE.2011(v1.0)" xfId="636"/>
    <cellStyle name="40% - Акцент1 9" xfId="637"/>
    <cellStyle name="40% - Акцент1 9 2" xfId="638"/>
    <cellStyle name="40% - Акцент1 9 3" xfId="639"/>
    <cellStyle name="40% - Акцент1 9_46EE.2011(v1.0)" xfId="640"/>
    <cellStyle name="40% - Акцент2" xfId="641"/>
    <cellStyle name="40% - Акцент2 10" xfId="642"/>
    <cellStyle name="40% - Акцент2 2" xfId="643"/>
    <cellStyle name="40% - Акцент2 2 2" xfId="644"/>
    <cellStyle name="40% - Акцент2 2 3" xfId="645"/>
    <cellStyle name="40% - Акцент2 2_46EE.2011(v1.0)" xfId="646"/>
    <cellStyle name="40% - Акцент2 3" xfId="647"/>
    <cellStyle name="40% - Акцент2 3 2" xfId="648"/>
    <cellStyle name="40% - Акцент2 3 3" xfId="649"/>
    <cellStyle name="40% - Акцент2 3_46EE.2011(v1.0)" xfId="650"/>
    <cellStyle name="40% - Акцент2 4" xfId="651"/>
    <cellStyle name="40% - Акцент2 4 2" xfId="652"/>
    <cellStyle name="40% - Акцент2 4 3" xfId="653"/>
    <cellStyle name="40% - Акцент2 4_46EE.2011(v1.0)" xfId="654"/>
    <cellStyle name="40% - Акцент2 5" xfId="655"/>
    <cellStyle name="40% - Акцент2 5 2" xfId="656"/>
    <cellStyle name="40% - Акцент2 5 3" xfId="657"/>
    <cellStyle name="40% - Акцент2 5_46EE.2011(v1.0)" xfId="658"/>
    <cellStyle name="40% - Акцент2 6" xfId="659"/>
    <cellStyle name="40% - Акцент2 6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3" xfId="665"/>
    <cellStyle name="40% - Акцент2 7_46EE.2011(v1.0)" xfId="666"/>
    <cellStyle name="40% - Акцент2 8" xfId="667"/>
    <cellStyle name="40% - Акцент2 8 2" xfId="668"/>
    <cellStyle name="40% - Акцент2 8 3" xfId="669"/>
    <cellStyle name="40% - Акцент2 8_46EE.2011(v1.0)" xfId="670"/>
    <cellStyle name="40% - Акцент2 9" xfId="671"/>
    <cellStyle name="40% - Акцент2 9 2" xfId="672"/>
    <cellStyle name="40% - Акцент2 9 3" xfId="673"/>
    <cellStyle name="40% - Акцент2 9_46EE.2011(v1.0)" xfId="674"/>
    <cellStyle name="40% - Акцент3" xfId="675"/>
    <cellStyle name="40% - Акцент3 10" xfId="676"/>
    <cellStyle name="40% - Акцент3 2" xfId="677"/>
    <cellStyle name="40% - Акцент3 2 2" xfId="678"/>
    <cellStyle name="40% - Акцент3 2 3" xfId="679"/>
    <cellStyle name="40% - Акцент3 2_46EE.2011(v1.0)" xfId="680"/>
    <cellStyle name="40% - Акцент3 3" xfId="681"/>
    <cellStyle name="40% - Акцент3 3 2" xfId="682"/>
    <cellStyle name="40% - Акцент3 3 3" xfId="683"/>
    <cellStyle name="40% - Акцент3 3_46EE.2011(v1.0)" xfId="684"/>
    <cellStyle name="40% - Акцент3 4" xfId="685"/>
    <cellStyle name="40% - Акцент3 4 2" xfId="686"/>
    <cellStyle name="40% - Акцент3 4 3" xfId="687"/>
    <cellStyle name="40% - Акцент3 4_46EE.2011(v1.0)" xfId="688"/>
    <cellStyle name="40% - Акцент3 5" xfId="689"/>
    <cellStyle name="40% - Акцент3 5 2" xfId="690"/>
    <cellStyle name="40% - Акцент3 5 3" xfId="691"/>
    <cellStyle name="40% - Акцент3 5_46EE.2011(v1.0)" xfId="692"/>
    <cellStyle name="40% - Акцент3 6" xfId="693"/>
    <cellStyle name="40% - Акцент3 6 2" xfId="694"/>
    <cellStyle name="40% - Акцент3 6 3" xfId="695"/>
    <cellStyle name="40% - Акцент3 6_46EE.2011(v1.0)" xfId="696"/>
    <cellStyle name="40% - Акцент3 7" xfId="697"/>
    <cellStyle name="40% - Акцент3 7 2" xfId="698"/>
    <cellStyle name="40% - Акцент3 7 3" xfId="699"/>
    <cellStyle name="40% - Акцент3 7_46EE.2011(v1.0)" xfId="700"/>
    <cellStyle name="40% - Акцент3 8" xfId="701"/>
    <cellStyle name="40% - Акцент3 8 2" xfId="702"/>
    <cellStyle name="40% - Акцент3 8 3" xfId="703"/>
    <cellStyle name="40% - Акцент3 8_46EE.2011(v1.0)" xfId="704"/>
    <cellStyle name="40% - Акцент3 9" xfId="705"/>
    <cellStyle name="40% - Акцент3 9 2" xfId="706"/>
    <cellStyle name="40% - Акцент3 9 3" xfId="707"/>
    <cellStyle name="40% - Акцент3 9_46EE.2011(v1.0)" xfId="708"/>
    <cellStyle name="40% - Акцент4" xfId="709"/>
    <cellStyle name="40% - Акцент4 10" xfId="710"/>
    <cellStyle name="40% - Акцент4 2" xfId="711"/>
    <cellStyle name="40% - Акцент4 2 2" xfId="712"/>
    <cellStyle name="40% - Акцент4 2 3" xfId="713"/>
    <cellStyle name="40% - Акцент4 2_46EE.2011(v1.0)" xfId="714"/>
    <cellStyle name="40% - Акцент4 3" xfId="715"/>
    <cellStyle name="40% - Акцент4 3 2" xfId="716"/>
    <cellStyle name="40% - Акцент4 3 3" xfId="717"/>
    <cellStyle name="40% - Акцент4 3_46EE.2011(v1.0)" xfId="718"/>
    <cellStyle name="40% - Акцент4 4" xfId="719"/>
    <cellStyle name="40% - Акцент4 4 2" xfId="720"/>
    <cellStyle name="40% - Акцент4 4 3" xfId="721"/>
    <cellStyle name="40% - Акцент4 4_46EE.2011(v1.0)" xfId="722"/>
    <cellStyle name="40% - Акцент4 5" xfId="723"/>
    <cellStyle name="40% - Акцент4 5 2" xfId="724"/>
    <cellStyle name="40% - Акцент4 5 3" xfId="725"/>
    <cellStyle name="40% - Акцент4 5_46EE.2011(v1.0)" xfId="726"/>
    <cellStyle name="40% - Акцент4 6" xfId="727"/>
    <cellStyle name="40% - Акцент4 6 2" xfId="728"/>
    <cellStyle name="40% - Акцент4 6 3" xfId="729"/>
    <cellStyle name="40% - Акцент4 6_46EE.2011(v1.0)" xfId="730"/>
    <cellStyle name="40% - Акцент4 7" xfId="731"/>
    <cellStyle name="40% - Акцент4 7 2" xfId="732"/>
    <cellStyle name="40% - Акцент4 7 3" xfId="733"/>
    <cellStyle name="40% - Акцент4 7_46EE.2011(v1.0)" xfId="734"/>
    <cellStyle name="40% - Акцент4 8" xfId="735"/>
    <cellStyle name="40% - Акцент4 8 2" xfId="736"/>
    <cellStyle name="40% - Акцент4 8 3" xfId="737"/>
    <cellStyle name="40% - Акцент4 8_46EE.2011(v1.0)" xfId="738"/>
    <cellStyle name="40% - Акцент4 9" xfId="739"/>
    <cellStyle name="40% - Акцент4 9 2" xfId="740"/>
    <cellStyle name="40% - Акцент4 9 3" xfId="741"/>
    <cellStyle name="40% - Акцент4 9_46EE.2011(v1.0)" xfId="742"/>
    <cellStyle name="40% - Акцент5" xfId="743"/>
    <cellStyle name="40% - Акцент5 10" xfId="744"/>
    <cellStyle name="40% - Акцент5 2" xfId="745"/>
    <cellStyle name="40% - Акцент5 2 2" xfId="746"/>
    <cellStyle name="40% - Акцент5 2 3" xfId="747"/>
    <cellStyle name="40% - Акцент5 2_46EE.2011(v1.0)" xfId="748"/>
    <cellStyle name="40% - Акцент5 3" xfId="749"/>
    <cellStyle name="40% - Акцент5 3 2" xfId="750"/>
    <cellStyle name="40% - Акцент5 3 3" xfId="751"/>
    <cellStyle name="40% - Акцент5 3_46EE.2011(v1.0)" xfId="752"/>
    <cellStyle name="40% - Акцент5 4" xfId="753"/>
    <cellStyle name="40% - Акцент5 4 2" xfId="754"/>
    <cellStyle name="40% - Акцент5 4 3" xfId="755"/>
    <cellStyle name="40% - Акцент5 4_46EE.2011(v1.0)" xfId="756"/>
    <cellStyle name="40% - Акцент5 5" xfId="757"/>
    <cellStyle name="40% - Акцент5 5 2" xfId="758"/>
    <cellStyle name="40% - Акцент5 5 3" xfId="759"/>
    <cellStyle name="40% - Акцент5 5_46EE.2011(v1.0)" xfId="760"/>
    <cellStyle name="40% - Акцент5 6" xfId="761"/>
    <cellStyle name="40% - Акцент5 6 2" xfId="762"/>
    <cellStyle name="40% - Акцент5 6 3" xfId="763"/>
    <cellStyle name="40% - Акцент5 6_46EE.2011(v1.0)" xfId="764"/>
    <cellStyle name="40% - Акцент5 7" xfId="765"/>
    <cellStyle name="40% - Акцент5 7 2" xfId="766"/>
    <cellStyle name="40% - Акцент5 7 3" xfId="767"/>
    <cellStyle name="40% - Акцент5 7_46EE.2011(v1.0)" xfId="768"/>
    <cellStyle name="40% - Акцент5 8" xfId="769"/>
    <cellStyle name="40% - Акцент5 8 2" xfId="770"/>
    <cellStyle name="40% - Акцент5 8 3" xfId="771"/>
    <cellStyle name="40% - Акцент5 8_46EE.2011(v1.0)" xfId="772"/>
    <cellStyle name="40% - Акцент5 9" xfId="773"/>
    <cellStyle name="40% - Акцент5 9 2" xfId="774"/>
    <cellStyle name="40% - Акцент5 9 3" xfId="775"/>
    <cellStyle name="40% - Акцент5 9_46EE.2011(v1.0)" xfId="776"/>
    <cellStyle name="40% - Акцент6" xfId="777"/>
    <cellStyle name="40% - Акцент6 10" xfId="778"/>
    <cellStyle name="40% - Акцент6 2" xfId="779"/>
    <cellStyle name="40% - Акцент6 2 2" xfId="780"/>
    <cellStyle name="40% - Акцент6 2 3" xfId="781"/>
    <cellStyle name="40% - Акцент6 2_46EE.2011(v1.0)" xfId="782"/>
    <cellStyle name="40% - Акцент6 3" xfId="783"/>
    <cellStyle name="40% - Акцент6 3 2" xfId="784"/>
    <cellStyle name="40% - Акцент6 3 3" xfId="785"/>
    <cellStyle name="40% - Акцент6 3_46EE.2011(v1.0)" xfId="786"/>
    <cellStyle name="40% - Акцент6 4" xfId="787"/>
    <cellStyle name="40% - Акцент6 4 2" xfId="788"/>
    <cellStyle name="40% - Акцент6 4 3" xfId="789"/>
    <cellStyle name="40% - Акцент6 4_46EE.2011(v1.0)" xfId="790"/>
    <cellStyle name="40% - Акцент6 5" xfId="791"/>
    <cellStyle name="40% - Акцент6 5 2" xfId="792"/>
    <cellStyle name="40% - Акцент6 5 3" xfId="793"/>
    <cellStyle name="40% - Акцент6 5_46EE.2011(v1.0)" xfId="794"/>
    <cellStyle name="40% - Акцент6 6" xfId="795"/>
    <cellStyle name="40% - Акцент6 6 2" xfId="796"/>
    <cellStyle name="40% - Акцент6 6 3" xfId="797"/>
    <cellStyle name="40% - Акцент6 6_46EE.2011(v1.0)" xfId="798"/>
    <cellStyle name="40% - Акцент6 7" xfId="799"/>
    <cellStyle name="40% - Акцент6 7 2" xfId="800"/>
    <cellStyle name="40% - Акцент6 7 3" xfId="801"/>
    <cellStyle name="40% - Акцент6 7_46EE.2011(v1.0)" xfId="802"/>
    <cellStyle name="40% - Акцент6 8" xfId="803"/>
    <cellStyle name="40% - Акцент6 8 2" xfId="804"/>
    <cellStyle name="40% - Акцент6 8 3" xfId="805"/>
    <cellStyle name="40% - Акцент6 8_46EE.2011(v1.0)" xfId="806"/>
    <cellStyle name="40% - Акцент6 9" xfId="807"/>
    <cellStyle name="40% - Акцент6 9 2" xfId="808"/>
    <cellStyle name="40% - Акцент6 9 3" xfId="809"/>
    <cellStyle name="40% - Акцент6 9_46EE.2011(v1.0)" xfId="810"/>
    <cellStyle name="60% - Accent1" xfId="811"/>
    <cellStyle name="60% - Accent2" xfId="812"/>
    <cellStyle name="60% - Accent3" xfId="813"/>
    <cellStyle name="60% - Accent4" xfId="814"/>
    <cellStyle name="60% - Accent5" xfId="815"/>
    <cellStyle name="60% - Accent6" xfId="816"/>
    <cellStyle name="60% - Акцент1" xfId="817"/>
    <cellStyle name="60% - Акцент1 10" xfId="818"/>
    <cellStyle name="60% - Акцент1 2" xfId="819"/>
    <cellStyle name="60% - Акцент1 2 2" xfId="820"/>
    <cellStyle name="60% - Акцент1 3" xfId="821"/>
    <cellStyle name="60% - Акцент1 3 2" xfId="822"/>
    <cellStyle name="60% - Акцент1 4" xfId="823"/>
    <cellStyle name="60% - Акцент1 4 2" xfId="824"/>
    <cellStyle name="60% - Акцент1 5" xfId="825"/>
    <cellStyle name="60% - Акцент1 5 2" xfId="826"/>
    <cellStyle name="60% - Акцент1 6" xfId="827"/>
    <cellStyle name="60% - Акцент1 6 2" xfId="828"/>
    <cellStyle name="60% - Акцент1 7" xfId="829"/>
    <cellStyle name="60% - Акцент1 7 2" xfId="830"/>
    <cellStyle name="60% - Акцент1 8" xfId="831"/>
    <cellStyle name="60% - Акцент1 8 2" xfId="832"/>
    <cellStyle name="60% - Акцент1 9" xfId="833"/>
    <cellStyle name="60% - Акцент1 9 2" xfId="834"/>
    <cellStyle name="60% - Акцент2" xfId="835"/>
    <cellStyle name="60% - Акцент2 10" xfId="836"/>
    <cellStyle name="60% - Акцент2 2" xfId="837"/>
    <cellStyle name="60% - Акцент2 2 2" xfId="838"/>
    <cellStyle name="60% - Акцент2 3" xfId="839"/>
    <cellStyle name="60% - Акцент2 3 2" xfId="840"/>
    <cellStyle name="60% - Акцент2 4" xfId="841"/>
    <cellStyle name="60% - Акцент2 4 2" xfId="842"/>
    <cellStyle name="60% - Акцент2 5" xfId="843"/>
    <cellStyle name="60% - Акцент2 5 2" xfId="844"/>
    <cellStyle name="60% - Акцент2 6" xfId="845"/>
    <cellStyle name="60% - Акцент2 6 2" xfId="846"/>
    <cellStyle name="60% - Акцент2 7" xfId="847"/>
    <cellStyle name="60% - Акцент2 7 2" xfId="848"/>
    <cellStyle name="60% - Акцент2 8" xfId="849"/>
    <cellStyle name="60% - Акцент2 8 2" xfId="850"/>
    <cellStyle name="60% - Акцент2 9" xfId="851"/>
    <cellStyle name="60% - Акцент2 9 2" xfId="852"/>
    <cellStyle name="60% - Акцент3" xfId="853"/>
    <cellStyle name="60% - Акцент3 10" xfId="854"/>
    <cellStyle name="60% - Акцент3 2" xfId="855"/>
    <cellStyle name="60% - Акцент3 2 2" xfId="856"/>
    <cellStyle name="60% - Акцент3 3" xfId="857"/>
    <cellStyle name="60% - Акцент3 3 2" xfId="858"/>
    <cellStyle name="60% - Акцент3 4" xfId="859"/>
    <cellStyle name="60% - Акцент3 4 2" xfId="860"/>
    <cellStyle name="60% - Акцент3 5" xfId="861"/>
    <cellStyle name="60% - Акцент3 5 2" xfId="862"/>
    <cellStyle name="60% - Акцент3 6" xfId="863"/>
    <cellStyle name="60% - Акцент3 6 2" xfId="864"/>
    <cellStyle name="60% - Акцент3 7" xfId="865"/>
    <cellStyle name="60% - Акцент3 7 2" xfId="866"/>
    <cellStyle name="60% - Акцент3 8" xfId="867"/>
    <cellStyle name="60% - Акцент3 8 2" xfId="868"/>
    <cellStyle name="60% - Акцент3 9" xfId="869"/>
    <cellStyle name="60% - Акцент3 9 2" xfId="870"/>
    <cellStyle name="60% - Акцент4" xfId="871"/>
    <cellStyle name="60% - Акцент4 10" xfId="872"/>
    <cellStyle name="60% - Акцент4 2" xfId="873"/>
    <cellStyle name="60% - Акцент4 2 2" xfId="874"/>
    <cellStyle name="60% - Акцент4 3" xfId="875"/>
    <cellStyle name="60% - Акцент4 3 2" xfId="876"/>
    <cellStyle name="60% - Акцент4 4" xfId="877"/>
    <cellStyle name="60% - Акцент4 4 2" xfId="878"/>
    <cellStyle name="60% - Акцент4 5" xfId="879"/>
    <cellStyle name="60% - Акцент4 5 2" xfId="880"/>
    <cellStyle name="60% - Акцент4 6" xfId="881"/>
    <cellStyle name="60% - Акцент4 6 2" xfId="882"/>
    <cellStyle name="60% - Акцент4 7" xfId="883"/>
    <cellStyle name="60% - Акцент4 7 2" xfId="884"/>
    <cellStyle name="60% - Акцент4 8" xfId="885"/>
    <cellStyle name="60% - Акцент4 8 2" xfId="886"/>
    <cellStyle name="60% - Акцент4 9" xfId="887"/>
    <cellStyle name="60% - Акцент4 9 2" xfId="888"/>
    <cellStyle name="60% - Акцент5" xfId="889"/>
    <cellStyle name="60% - Акцент5 10" xfId="890"/>
    <cellStyle name="60% - Акцент5 2" xfId="891"/>
    <cellStyle name="60% - Акцент5 2 2" xfId="892"/>
    <cellStyle name="60% - Акцент5 3" xfId="893"/>
    <cellStyle name="60% - Акцент5 3 2" xfId="894"/>
    <cellStyle name="60% - Акцент5 4" xfId="895"/>
    <cellStyle name="60% - Акцент5 4 2" xfId="896"/>
    <cellStyle name="60% - Акцент5 5" xfId="897"/>
    <cellStyle name="60% - Акцент5 5 2" xfId="898"/>
    <cellStyle name="60% - Акцент5 6" xfId="899"/>
    <cellStyle name="60% - Акцент5 6 2" xfId="900"/>
    <cellStyle name="60% - Акцент5 7" xfId="901"/>
    <cellStyle name="60% - Акцент5 7 2" xfId="902"/>
    <cellStyle name="60% - Акцент5 8" xfId="903"/>
    <cellStyle name="60% - Акцент5 8 2" xfId="904"/>
    <cellStyle name="60% - Акцент5 9" xfId="905"/>
    <cellStyle name="60% - Акцент5 9 2" xfId="906"/>
    <cellStyle name="60% - Акцент6" xfId="907"/>
    <cellStyle name="60% - Акцент6 10" xfId="908"/>
    <cellStyle name="60% - Акцент6 2" xfId="909"/>
    <cellStyle name="60% - Акцент6 2 2" xfId="910"/>
    <cellStyle name="60% - Акцент6 3" xfId="911"/>
    <cellStyle name="60% - Акцент6 3 2" xfId="912"/>
    <cellStyle name="60% - Акцент6 4" xfId="913"/>
    <cellStyle name="60% - Акцент6 4 2" xfId="914"/>
    <cellStyle name="60% - Акцент6 5" xfId="915"/>
    <cellStyle name="60% - Акцент6 5 2" xfId="916"/>
    <cellStyle name="60% - Акцент6 6" xfId="917"/>
    <cellStyle name="60% - Акцент6 6 2" xfId="918"/>
    <cellStyle name="60% - Акцент6 7" xfId="919"/>
    <cellStyle name="60% - Акцент6 7 2" xfId="920"/>
    <cellStyle name="60% - Акцент6 8" xfId="921"/>
    <cellStyle name="60% - Акцент6 8 2" xfId="922"/>
    <cellStyle name="60% - Акцент6 9" xfId="923"/>
    <cellStyle name="60% - Акцент6 9 2" xfId="924"/>
    <cellStyle name="Accent1" xfId="925"/>
    <cellStyle name="Accent2" xfId="926"/>
    <cellStyle name="Accent3" xfId="927"/>
    <cellStyle name="Accent4" xfId="928"/>
    <cellStyle name="Accent5" xfId="929"/>
    <cellStyle name="Accent6" xfId="930"/>
    <cellStyle name="Ăčďĺđńńűëęŕ" xfId="931"/>
    <cellStyle name="AFE" xfId="932"/>
    <cellStyle name="Áĺççŕůčňíűé" xfId="933"/>
    <cellStyle name="Äĺíĺćíűé [0]_(ňŕá 3č)" xfId="934"/>
    <cellStyle name="Äĺíĺćíűé_(ňŕá 3č)" xfId="935"/>
    <cellStyle name="Bad" xfId="936"/>
    <cellStyle name="Blue" xfId="937"/>
    <cellStyle name="Body_$Dollars" xfId="938"/>
    <cellStyle name="Calculation" xfId="939"/>
    <cellStyle name="Check Cell" xfId="940"/>
    <cellStyle name="Chek" xfId="941"/>
    <cellStyle name="Comma [0]_Adjusted FS 1299" xfId="942"/>
    <cellStyle name="Comma 0" xfId="943"/>
    <cellStyle name="Comma 0*" xfId="944"/>
    <cellStyle name="Comma 2" xfId="945"/>
    <cellStyle name="Comma 3*" xfId="946"/>
    <cellStyle name="Comma_Adjusted FS 1299" xfId="947"/>
    <cellStyle name="Comma0" xfId="948"/>
    <cellStyle name="Çŕůčňíűé" xfId="949"/>
    <cellStyle name="Currency [0]" xfId="950"/>
    <cellStyle name="Currency [0] 2" xfId="951"/>
    <cellStyle name="Currency [0] 2 10" xfId="952"/>
    <cellStyle name="Currency [0] 2 11" xfId="953"/>
    <cellStyle name="Currency [0] 2 2" xfId="954"/>
    <cellStyle name="Currency [0] 2 2 2" xfId="955"/>
    <cellStyle name="Currency [0] 2 2 3" xfId="956"/>
    <cellStyle name="Currency [0] 2 2 4" xfId="957"/>
    <cellStyle name="Currency [0] 2 3" xfId="958"/>
    <cellStyle name="Currency [0] 2 3 2" xfId="959"/>
    <cellStyle name="Currency [0] 2 3 3" xfId="960"/>
    <cellStyle name="Currency [0] 2 3 4" xfId="961"/>
    <cellStyle name="Currency [0] 2 4" xfId="962"/>
    <cellStyle name="Currency [0] 2 4 2" xfId="963"/>
    <cellStyle name="Currency [0] 2 4 3" xfId="964"/>
    <cellStyle name="Currency [0] 2 4 4" xfId="965"/>
    <cellStyle name="Currency [0] 2 5" xfId="966"/>
    <cellStyle name="Currency [0] 2 5 2" xfId="967"/>
    <cellStyle name="Currency [0] 2 5 3" xfId="968"/>
    <cellStyle name="Currency [0] 2 5 4" xfId="969"/>
    <cellStyle name="Currency [0] 2 6" xfId="970"/>
    <cellStyle name="Currency [0] 2 6 2" xfId="971"/>
    <cellStyle name="Currency [0] 2 6 3" xfId="972"/>
    <cellStyle name="Currency [0] 2 6 4" xfId="973"/>
    <cellStyle name="Currency [0] 2 7" xfId="974"/>
    <cellStyle name="Currency [0] 2 7 2" xfId="975"/>
    <cellStyle name="Currency [0] 2 7 3" xfId="976"/>
    <cellStyle name="Currency [0] 2 7 4" xfId="977"/>
    <cellStyle name="Currency [0] 2 8" xfId="978"/>
    <cellStyle name="Currency [0] 2 8 2" xfId="979"/>
    <cellStyle name="Currency [0] 2 8 3" xfId="980"/>
    <cellStyle name="Currency [0] 2 8 4" xfId="981"/>
    <cellStyle name="Currency [0] 2 9" xfId="982"/>
    <cellStyle name="Currency [0] 3" xfId="983"/>
    <cellStyle name="Currency [0] 3 10" xfId="984"/>
    <cellStyle name="Currency [0] 3 11" xfId="985"/>
    <cellStyle name="Currency [0] 3 2" xfId="986"/>
    <cellStyle name="Currency [0] 3 2 2" xfId="987"/>
    <cellStyle name="Currency [0] 3 2 3" xfId="988"/>
    <cellStyle name="Currency [0] 3 2 4" xfId="989"/>
    <cellStyle name="Currency [0] 3 3" xfId="990"/>
    <cellStyle name="Currency [0] 3 3 2" xfId="991"/>
    <cellStyle name="Currency [0] 3 3 3" xfId="992"/>
    <cellStyle name="Currency [0] 3 3 4" xfId="993"/>
    <cellStyle name="Currency [0] 3 4" xfId="994"/>
    <cellStyle name="Currency [0] 3 4 2" xfId="995"/>
    <cellStyle name="Currency [0] 3 4 3" xfId="996"/>
    <cellStyle name="Currency [0] 3 4 4" xfId="997"/>
    <cellStyle name="Currency [0] 3 5" xfId="998"/>
    <cellStyle name="Currency [0] 3 5 2" xfId="999"/>
    <cellStyle name="Currency [0] 3 5 3" xfId="1000"/>
    <cellStyle name="Currency [0] 3 5 4" xfId="1001"/>
    <cellStyle name="Currency [0] 3 6" xfId="1002"/>
    <cellStyle name="Currency [0] 3 6 2" xfId="1003"/>
    <cellStyle name="Currency [0] 3 6 3" xfId="1004"/>
    <cellStyle name="Currency [0] 3 6 4" xfId="1005"/>
    <cellStyle name="Currency [0] 3 7" xfId="1006"/>
    <cellStyle name="Currency [0] 3 7 2" xfId="1007"/>
    <cellStyle name="Currency [0] 3 7 3" xfId="1008"/>
    <cellStyle name="Currency [0] 3 7 4" xfId="1009"/>
    <cellStyle name="Currency [0] 3 8" xfId="1010"/>
    <cellStyle name="Currency [0] 3 8 2" xfId="1011"/>
    <cellStyle name="Currency [0] 3 8 3" xfId="1012"/>
    <cellStyle name="Currency [0] 3 8 4" xfId="1013"/>
    <cellStyle name="Currency [0] 3 9" xfId="1014"/>
    <cellStyle name="Currency [0] 4" xfId="1015"/>
    <cellStyle name="Currency [0] 4 10" xfId="1016"/>
    <cellStyle name="Currency [0] 4 11" xfId="1017"/>
    <cellStyle name="Currency [0] 4 2" xfId="1018"/>
    <cellStyle name="Currency [0] 4 2 2" xfId="1019"/>
    <cellStyle name="Currency [0] 4 2 3" xfId="1020"/>
    <cellStyle name="Currency [0] 4 2 4" xfId="1021"/>
    <cellStyle name="Currency [0] 4 3" xfId="1022"/>
    <cellStyle name="Currency [0] 4 3 2" xfId="1023"/>
    <cellStyle name="Currency [0] 4 3 3" xfId="1024"/>
    <cellStyle name="Currency [0] 4 3 4" xfId="1025"/>
    <cellStyle name="Currency [0] 4 4" xfId="1026"/>
    <cellStyle name="Currency [0] 4 4 2" xfId="1027"/>
    <cellStyle name="Currency [0] 4 4 3" xfId="1028"/>
    <cellStyle name="Currency [0] 4 4 4" xfId="1029"/>
    <cellStyle name="Currency [0] 4 5" xfId="1030"/>
    <cellStyle name="Currency [0] 4 5 2" xfId="1031"/>
    <cellStyle name="Currency [0] 4 5 3" xfId="1032"/>
    <cellStyle name="Currency [0] 4 5 4" xfId="1033"/>
    <cellStyle name="Currency [0] 4 6" xfId="1034"/>
    <cellStyle name="Currency [0] 4 6 2" xfId="1035"/>
    <cellStyle name="Currency [0] 4 6 3" xfId="1036"/>
    <cellStyle name="Currency [0] 4 6 4" xfId="1037"/>
    <cellStyle name="Currency [0] 4 7" xfId="1038"/>
    <cellStyle name="Currency [0] 4 7 2" xfId="1039"/>
    <cellStyle name="Currency [0] 4 7 3" xfId="1040"/>
    <cellStyle name="Currency [0] 4 7 4" xfId="1041"/>
    <cellStyle name="Currency [0] 4 8" xfId="1042"/>
    <cellStyle name="Currency [0] 4 8 2" xfId="1043"/>
    <cellStyle name="Currency [0] 4 8 3" xfId="1044"/>
    <cellStyle name="Currency [0] 4 8 4" xfId="1045"/>
    <cellStyle name="Currency [0] 4 9" xfId="1046"/>
    <cellStyle name="Currency [0] 5" xfId="1047"/>
    <cellStyle name="Currency [0] 5 10" xfId="1048"/>
    <cellStyle name="Currency [0] 5 11" xfId="1049"/>
    <cellStyle name="Currency [0] 5 2" xfId="1050"/>
    <cellStyle name="Currency [0] 5 2 2" xfId="1051"/>
    <cellStyle name="Currency [0] 5 2 3" xfId="1052"/>
    <cellStyle name="Currency [0] 5 2 4" xfId="1053"/>
    <cellStyle name="Currency [0] 5 3" xfId="1054"/>
    <cellStyle name="Currency [0] 5 3 2" xfId="1055"/>
    <cellStyle name="Currency [0] 5 3 3" xfId="1056"/>
    <cellStyle name="Currency [0] 5 3 4" xfId="1057"/>
    <cellStyle name="Currency [0] 5 4" xfId="1058"/>
    <cellStyle name="Currency [0] 5 4 2" xfId="1059"/>
    <cellStyle name="Currency [0] 5 4 3" xfId="1060"/>
    <cellStyle name="Currency [0] 5 4 4" xfId="1061"/>
    <cellStyle name="Currency [0] 5 5" xfId="1062"/>
    <cellStyle name="Currency [0] 5 5 2" xfId="1063"/>
    <cellStyle name="Currency [0] 5 5 3" xfId="1064"/>
    <cellStyle name="Currency [0] 5 5 4" xfId="1065"/>
    <cellStyle name="Currency [0] 5 6" xfId="1066"/>
    <cellStyle name="Currency [0] 5 6 2" xfId="1067"/>
    <cellStyle name="Currency [0] 5 6 3" xfId="1068"/>
    <cellStyle name="Currency [0] 5 6 4" xfId="1069"/>
    <cellStyle name="Currency [0] 5 7" xfId="1070"/>
    <cellStyle name="Currency [0] 5 7 2" xfId="1071"/>
    <cellStyle name="Currency [0] 5 7 3" xfId="1072"/>
    <cellStyle name="Currency [0] 5 7 4" xfId="1073"/>
    <cellStyle name="Currency [0] 5 8" xfId="1074"/>
    <cellStyle name="Currency [0] 5 8 2" xfId="1075"/>
    <cellStyle name="Currency [0] 5 8 3" xfId="1076"/>
    <cellStyle name="Currency [0] 5 8 4" xfId="1077"/>
    <cellStyle name="Currency [0] 5 9" xfId="1078"/>
    <cellStyle name="Currency [0] 6" xfId="1079"/>
    <cellStyle name="Currency [0] 6 2" xfId="1080"/>
    <cellStyle name="Currency [0] 6 3" xfId="1081"/>
    <cellStyle name="Currency [0] 6 4" xfId="1082"/>
    <cellStyle name="Currency [0] 7" xfId="1083"/>
    <cellStyle name="Currency [0] 7 2" xfId="1084"/>
    <cellStyle name="Currency [0] 7 3" xfId="1085"/>
    <cellStyle name="Currency [0] 7 4" xfId="1086"/>
    <cellStyle name="Currency [0] 8" xfId="1087"/>
    <cellStyle name="Currency [0] 8 2" xfId="1088"/>
    <cellStyle name="Currency [0] 8 3" xfId="1089"/>
    <cellStyle name="Currency [0] 8 4" xfId="1090"/>
    <cellStyle name="Currency 0" xfId="1091"/>
    <cellStyle name="Currency 2" xfId="1092"/>
    <cellStyle name="Currency_06_9m" xfId="1093"/>
    <cellStyle name="Currency0" xfId="1094"/>
    <cellStyle name="Currency2" xfId="1095"/>
    <cellStyle name="Date" xfId="1096"/>
    <cellStyle name="Date Aligned" xfId="1097"/>
    <cellStyle name="Dates" xfId="1098"/>
    <cellStyle name="Dezimal [0]_NEGS" xfId="1099"/>
    <cellStyle name="Dezimal_NEGS" xfId="1100"/>
    <cellStyle name="Dotted Line" xfId="1101"/>
    <cellStyle name="E&amp;Y House" xfId="1102"/>
    <cellStyle name="E-mail" xfId="1103"/>
    <cellStyle name="E-mail 2" xfId="1104"/>
    <cellStyle name="E-mail_BALANCE.TBO.2011YEAR(v1.1)" xfId="1105"/>
    <cellStyle name="Euro" xfId="1106"/>
    <cellStyle name="ew" xfId="1107"/>
    <cellStyle name="Explanatory Text" xfId="1108"/>
    <cellStyle name="F2" xfId="1109"/>
    <cellStyle name="F3" xfId="1110"/>
    <cellStyle name="F4" xfId="1111"/>
    <cellStyle name="F5" xfId="1112"/>
    <cellStyle name="F6" xfId="1113"/>
    <cellStyle name="F7" xfId="1114"/>
    <cellStyle name="F8" xfId="1115"/>
    <cellStyle name="Fixed" xfId="1116"/>
    <cellStyle name="fo]&#13;&#10;UserName=Murat Zelef&#13;&#10;UserCompany=Bumerang&#13;&#10;&#13;&#10;[File Paths]&#13;&#10;WorkingDirectory=C:\EQUIS\DLWIN&#13;&#10;DownLoader=C" xfId="1117"/>
    <cellStyle name="Followed Hyperlink" xfId="1118"/>
    <cellStyle name="Footnote" xfId="1119"/>
    <cellStyle name="Good" xfId="1120"/>
    <cellStyle name="hard no" xfId="1121"/>
    <cellStyle name="Hard Percent" xfId="1122"/>
    <cellStyle name="hardno" xfId="1123"/>
    <cellStyle name="Header" xfId="1124"/>
    <cellStyle name="Heading" xfId="1125"/>
    <cellStyle name="Heading 1" xfId="1126"/>
    <cellStyle name="Heading 2" xfId="1127"/>
    <cellStyle name="Heading 3" xfId="1128"/>
    <cellStyle name="Heading 4" xfId="1129"/>
    <cellStyle name="Heading_GP.ITOG.4.78(v1.0) - для разделения" xfId="1130"/>
    <cellStyle name="Heading2" xfId="1131"/>
    <cellStyle name="Heading2 2" xfId="1132"/>
    <cellStyle name="Heading2_BALANCE.TBO.2011YEAR(v1.1)" xfId="1133"/>
    <cellStyle name="Hyperlink" xfId="1134"/>
    <cellStyle name="Îáű÷íűé__FES" xfId="1135"/>
    <cellStyle name="Îáû÷íûé_cogs" xfId="1136"/>
    <cellStyle name="Îňęđűâŕâřŕ˙ń˙ ăčďĺđńńűëęŕ" xfId="1137"/>
    <cellStyle name="Info" xfId="1138"/>
    <cellStyle name="Input" xfId="1139"/>
    <cellStyle name="InputCurrency" xfId="1140"/>
    <cellStyle name="InputCurrency2" xfId="1141"/>
    <cellStyle name="InputMultiple1" xfId="1142"/>
    <cellStyle name="InputPercent1" xfId="1143"/>
    <cellStyle name="Inputs" xfId="1144"/>
    <cellStyle name="Inputs (const)" xfId="1145"/>
    <cellStyle name="Inputs (const) 2" xfId="1146"/>
    <cellStyle name="Inputs (const)_BALANCE.TBO.2011YEAR(v1.1)" xfId="1147"/>
    <cellStyle name="Inputs 2" xfId="1148"/>
    <cellStyle name="Inputs 3" xfId="1149"/>
    <cellStyle name="Inputs Co" xfId="1150"/>
    <cellStyle name="Inputs_46EE.2011(v1.0)" xfId="1151"/>
    <cellStyle name="Linked Cell" xfId="1152"/>
    <cellStyle name="Millares [0]_RESULTS" xfId="1153"/>
    <cellStyle name="Millares_RESULTS" xfId="1154"/>
    <cellStyle name="Milliers [0]_RESULTS" xfId="1155"/>
    <cellStyle name="Milliers_RESULTS" xfId="1156"/>
    <cellStyle name="mnb" xfId="1157"/>
    <cellStyle name="Moneda [0]_RESULTS" xfId="1158"/>
    <cellStyle name="Moneda_RESULTS" xfId="1159"/>
    <cellStyle name="Monétaire [0]_RESULTS" xfId="1160"/>
    <cellStyle name="Monétaire_RESULTS" xfId="1161"/>
    <cellStyle name="Multiple" xfId="1162"/>
    <cellStyle name="Multiple1" xfId="1163"/>
    <cellStyle name="MultipleBelow" xfId="1164"/>
    <cellStyle name="namber" xfId="1165"/>
    <cellStyle name="Neutral" xfId="1166"/>
    <cellStyle name="Norma11l" xfId="1167"/>
    <cellStyle name="normal" xfId="1168"/>
    <cellStyle name="Normal - Style1" xfId="1169"/>
    <cellStyle name="normal 10" xfId="1170"/>
    <cellStyle name="normal 11" xfId="1171"/>
    <cellStyle name="normal 12" xfId="1172"/>
    <cellStyle name="normal 13" xfId="1173"/>
    <cellStyle name="normal 14" xfId="1174"/>
    <cellStyle name="normal 15" xfId="1175"/>
    <cellStyle name="normal 16" xfId="1176"/>
    <cellStyle name="normal 17" xfId="1177"/>
    <cellStyle name="normal 18" xfId="1178"/>
    <cellStyle name="normal 19" xfId="1179"/>
    <cellStyle name="Normal 2" xfId="1180"/>
    <cellStyle name="Normal 2 2" xfId="1181"/>
    <cellStyle name="Normal 2 3" xfId="1182"/>
    <cellStyle name="Normal 2 4" xfId="1183"/>
    <cellStyle name="Normal 2_Общехоз.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3" xfId="1193"/>
    <cellStyle name="normal 4" xfId="1194"/>
    <cellStyle name="normal 5" xfId="1195"/>
    <cellStyle name="normal 6" xfId="1196"/>
    <cellStyle name="normal 7" xfId="1197"/>
    <cellStyle name="normal 8" xfId="1198"/>
    <cellStyle name="normal 9" xfId="1199"/>
    <cellStyle name="Normal." xfId="1200"/>
    <cellStyle name="Normal_06_9m" xfId="1201"/>
    <cellStyle name="Normal1" xfId="1202"/>
    <cellStyle name="Normal2" xfId="1203"/>
    <cellStyle name="NormalGB" xfId="1204"/>
    <cellStyle name="Normalny_24. 02. 97." xfId="1205"/>
    <cellStyle name="normбlnм_laroux" xfId="1206"/>
    <cellStyle name="Note" xfId="1207"/>
    <cellStyle name="number" xfId="1208"/>
    <cellStyle name="Ôčíŕíńîâűé [0]_(ňŕá 3č)" xfId="1209"/>
    <cellStyle name="Ôčíŕíńîâűé_(ňŕá 3č)" xfId="1210"/>
    <cellStyle name="Option" xfId="1211"/>
    <cellStyle name="Òûñÿ÷è [0]_cogs" xfId="1212"/>
    <cellStyle name="Òûñÿ÷è_cogs" xfId="1213"/>
    <cellStyle name="Output" xfId="1214"/>
    <cellStyle name="Page Number" xfId="1215"/>
    <cellStyle name="pb_page_heading_LS" xfId="1216"/>
    <cellStyle name="Percent_RS_Lianozovo-Samara_9m01" xfId="1217"/>
    <cellStyle name="Percent1" xfId="1218"/>
    <cellStyle name="Piug" xfId="1219"/>
    <cellStyle name="Plug" xfId="1220"/>
    <cellStyle name="Price_Body" xfId="1221"/>
    <cellStyle name="prochrek" xfId="1222"/>
    <cellStyle name="Protected" xfId="1223"/>
    <cellStyle name="Salomon Logo" xfId="1224"/>
    <cellStyle name="SAPBEXaggData" xfId="1225"/>
    <cellStyle name="SAPBEXaggDataEmph" xfId="1226"/>
    <cellStyle name="SAPBEXaggItem" xfId="1227"/>
    <cellStyle name="SAPBEXaggItemX" xfId="1228"/>
    <cellStyle name="SAPBEXchaText" xfId="1229"/>
    <cellStyle name="SAPBEXexcBad7" xfId="1230"/>
    <cellStyle name="SAPBEXexcBad8" xfId="1231"/>
    <cellStyle name="SAPBEXexcBad9" xfId="1232"/>
    <cellStyle name="SAPBEXexcCritical4" xfId="1233"/>
    <cellStyle name="SAPBEXexcCritical5" xfId="1234"/>
    <cellStyle name="SAPBEXexcCritical6" xfId="1235"/>
    <cellStyle name="SAPBEXexcGood1" xfId="1236"/>
    <cellStyle name="SAPBEXexcGood2" xfId="1237"/>
    <cellStyle name="SAPBEXexcGood3" xfId="1238"/>
    <cellStyle name="SAPBEXfilterDrill" xfId="1239"/>
    <cellStyle name="SAPBEXfilterItem" xfId="1240"/>
    <cellStyle name="SAPBEXfilterText" xfId="1241"/>
    <cellStyle name="SAPBEXformats" xfId="1242"/>
    <cellStyle name="SAPBEXheaderItem" xfId="1243"/>
    <cellStyle name="SAPBEXheaderText" xfId="1244"/>
    <cellStyle name="SAPBEXHLevel0" xfId="1245"/>
    <cellStyle name="SAPBEXHLevel0X" xfId="1246"/>
    <cellStyle name="SAPBEXHLevel1" xfId="1247"/>
    <cellStyle name="SAPBEXHLevel1X" xfId="1248"/>
    <cellStyle name="SAPBEXHLevel2" xfId="1249"/>
    <cellStyle name="SAPBEXHLevel2X" xfId="1250"/>
    <cellStyle name="SAPBEXHLevel3" xfId="1251"/>
    <cellStyle name="SAPBEXHLevel3X" xfId="1252"/>
    <cellStyle name="SAPBEXinputData" xfId="1253"/>
    <cellStyle name="SAPBEXinputData 2" xfId="1254"/>
    <cellStyle name="SAPBEXinputData 3" xfId="1255"/>
    <cellStyle name="SAPBEXinputData 4" xfId="1256"/>
    <cellStyle name="SAPBEXresData" xfId="1257"/>
    <cellStyle name="SAPBEXresDataEmph" xfId="1258"/>
    <cellStyle name="SAPBEXresItem" xfId="1259"/>
    <cellStyle name="SAPBEXresItemX" xfId="1260"/>
    <cellStyle name="SAPBEXstdData" xfId="1261"/>
    <cellStyle name="SAPBEXstdDataEmph" xfId="1262"/>
    <cellStyle name="SAPBEXstdItem" xfId="1263"/>
    <cellStyle name="SAPBEXstdItemX" xfId="1264"/>
    <cellStyle name="SAPBEXtitle" xfId="1265"/>
    <cellStyle name="SAPBEXundefined" xfId="1266"/>
    <cellStyle name="st1" xfId="1267"/>
    <cellStyle name="Standard_NEGS" xfId="1268"/>
    <cellStyle name="Style 1" xfId="1269"/>
    <cellStyle name="Table Head" xfId="1270"/>
    <cellStyle name="Table Head Aligned" xfId="1271"/>
    <cellStyle name="Table Head Blue" xfId="1272"/>
    <cellStyle name="Table Head Green" xfId="1273"/>
    <cellStyle name="Table Head_Val_Sum_Graph" xfId="1274"/>
    <cellStyle name="Table Heading" xfId="1275"/>
    <cellStyle name="Table Heading 2" xfId="1276"/>
    <cellStyle name="Table Heading_BALANCE.TBO.2011YEAR(v1.1)" xfId="1277"/>
    <cellStyle name="Table Text" xfId="1278"/>
    <cellStyle name="Table Title" xfId="1279"/>
    <cellStyle name="Table Units" xfId="1280"/>
    <cellStyle name="Table_Header" xfId="1281"/>
    <cellStyle name="Text" xfId="1282"/>
    <cellStyle name="Text 1" xfId="1283"/>
    <cellStyle name="Text Head" xfId="1284"/>
    <cellStyle name="Text Head 1" xfId="1285"/>
    <cellStyle name="Title" xfId="1286"/>
    <cellStyle name="Total" xfId="1287"/>
    <cellStyle name="TotalCurrency" xfId="1288"/>
    <cellStyle name="Underline_Single" xfId="1289"/>
    <cellStyle name="Unit" xfId="1290"/>
    <cellStyle name="Warning Text" xfId="1291"/>
    <cellStyle name="year" xfId="1292"/>
    <cellStyle name="Акцент1" xfId="1293"/>
    <cellStyle name="Акцент1 10" xfId="1294"/>
    <cellStyle name="Акцент1 2" xfId="1295"/>
    <cellStyle name="Акцент1 2 2" xfId="1296"/>
    <cellStyle name="Акцент1 3" xfId="1297"/>
    <cellStyle name="Акцент1 3 2" xfId="1298"/>
    <cellStyle name="Акцент1 4" xfId="1299"/>
    <cellStyle name="Акцент1 4 2" xfId="1300"/>
    <cellStyle name="Акцент1 5" xfId="1301"/>
    <cellStyle name="Акцент1 5 2" xfId="1302"/>
    <cellStyle name="Акцент1 6" xfId="1303"/>
    <cellStyle name="Акцент1 6 2" xfId="1304"/>
    <cellStyle name="Акцент1 7" xfId="1305"/>
    <cellStyle name="Акцент1 7 2" xfId="1306"/>
    <cellStyle name="Акцент1 8" xfId="1307"/>
    <cellStyle name="Акцент1 8 2" xfId="1308"/>
    <cellStyle name="Акцент1 9" xfId="1309"/>
    <cellStyle name="Акцент1 9 2" xfId="1310"/>
    <cellStyle name="Акцент2" xfId="1311"/>
    <cellStyle name="Акцент2 10" xfId="1312"/>
    <cellStyle name="Акцент2 2" xfId="1313"/>
    <cellStyle name="Акцент2 2 2" xfId="1314"/>
    <cellStyle name="Акцент2 3" xfId="1315"/>
    <cellStyle name="Акцент2 3 2" xfId="1316"/>
    <cellStyle name="Акцент2 4" xfId="1317"/>
    <cellStyle name="Акцент2 4 2" xfId="1318"/>
    <cellStyle name="Акцент2 5" xfId="1319"/>
    <cellStyle name="Акцент2 5 2" xfId="1320"/>
    <cellStyle name="Акцент2 6" xfId="1321"/>
    <cellStyle name="Акцент2 6 2" xfId="1322"/>
    <cellStyle name="Акцент2 7" xfId="1323"/>
    <cellStyle name="Акцент2 7 2" xfId="1324"/>
    <cellStyle name="Акцент2 8" xfId="1325"/>
    <cellStyle name="Акцент2 8 2" xfId="1326"/>
    <cellStyle name="Акцент2 9" xfId="1327"/>
    <cellStyle name="Акцент2 9 2" xfId="1328"/>
    <cellStyle name="Акцент3" xfId="1329"/>
    <cellStyle name="Акцент3 10" xfId="1330"/>
    <cellStyle name="Акцент3 2" xfId="1331"/>
    <cellStyle name="Акцент3 2 2" xfId="1332"/>
    <cellStyle name="Акцент3 3" xfId="1333"/>
    <cellStyle name="Акцент3 3 2" xfId="1334"/>
    <cellStyle name="Акцент3 4" xfId="1335"/>
    <cellStyle name="Акцент3 4 2" xfId="1336"/>
    <cellStyle name="Акцент3 5" xfId="1337"/>
    <cellStyle name="Акцент3 5 2" xfId="1338"/>
    <cellStyle name="Акцент3 6" xfId="1339"/>
    <cellStyle name="Акцент3 6 2" xfId="1340"/>
    <cellStyle name="Акцент3 7" xfId="1341"/>
    <cellStyle name="Акцент3 7 2" xfId="1342"/>
    <cellStyle name="Акцент3 8" xfId="1343"/>
    <cellStyle name="Акцент3 8 2" xfId="1344"/>
    <cellStyle name="Акцент3 9" xfId="1345"/>
    <cellStyle name="Акцент3 9 2" xfId="1346"/>
    <cellStyle name="Акцент4" xfId="1347"/>
    <cellStyle name="Акцент4 10" xfId="1348"/>
    <cellStyle name="Акцент4 2" xfId="1349"/>
    <cellStyle name="Акцент4 2 2" xfId="1350"/>
    <cellStyle name="Акцент4 3" xfId="1351"/>
    <cellStyle name="Акцент4 3 2" xfId="1352"/>
    <cellStyle name="Акцент4 4" xfId="1353"/>
    <cellStyle name="Акцент4 4 2" xfId="1354"/>
    <cellStyle name="Акцент4 5" xfId="1355"/>
    <cellStyle name="Акцент4 5 2" xfId="1356"/>
    <cellStyle name="Акцент4 6" xfId="1357"/>
    <cellStyle name="Акцент4 6 2" xfId="1358"/>
    <cellStyle name="Акцент4 7" xfId="1359"/>
    <cellStyle name="Акцент4 7 2" xfId="1360"/>
    <cellStyle name="Акцент4 8" xfId="1361"/>
    <cellStyle name="Акцент4 8 2" xfId="1362"/>
    <cellStyle name="Акцент4 9" xfId="1363"/>
    <cellStyle name="Акцент4 9 2" xfId="1364"/>
    <cellStyle name="Акцент5" xfId="1365"/>
    <cellStyle name="Акцент5 10" xfId="1366"/>
    <cellStyle name="Акцент5 2" xfId="1367"/>
    <cellStyle name="Акцент5 2 2" xfId="1368"/>
    <cellStyle name="Акцент5 3" xfId="1369"/>
    <cellStyle name="Акцент5 3 2" xfId="1370"/>
    <cellStyle name="Акцент5 4" xfId="1371"/>
    <cellStyle name="Акцент5 4 2" xfId="1372"/>
    <cellStyle name="Акцент5 5" xfId="1373"/>
    <cellStyle name="Акцент5 5 2" xfId="1374"/>
    <cellStyle name="Акцент5 6" xfId="1375"/>
    <cellStyle name="Акцент5 6 2" xfId="1376"/>
    <cellStyle name="Акцент5 7" xfId="1377"/>
    <cellStyle name="Акцент5 7 2" xfId="1378"/>
    <cellStyle name="Акцент5 8" xfId="1379"/>
    <cellStyle name="Акцент5 8 2" xfId="1380"/>
    <cellStyle name="Акцент5 9" xfId="1381"/>
    <cellStyle name="Акцент5 9 2" xfId="1382"/>
    <cellStyle name="Акцент6" xfId="1383"/>
    <cellStyle name="Акцент6 10" xfId="1384"/>
    <cellStyle name="Акцент6 2" xfId="1385"/>
    <cellStyle name="Акцент6 2 2" xfId="1386"/>
    <cellStyle name="Акцент6 3" xfId="1387"/>
    <cellStyle name="Акцент6 3 2" xfId="1388"/>
    <cellStyle name="Акцент6 4" xfId="1389"/>
    <cellStyle name="Акцент6 4 2" xfId="1390"/>
    <cellStyle name="Акцент6 5" xfId="1391"/>
    <cellStyle name="Акцент6 5 2" xfId="1392"/>
    <cellStyle name="Акцент6 6" xfId="1393"/>
    <cellStyle name="Акцент6 6 2" xfId="1394"/>
    <cellStyle name="Акцент6 7" xfId="1395"/>
    <cellStyle name="Акцент6 7 2" xfId="1396"/>
    <cellStyle name="Акцент6 8" xfId="1397"/>
    <cellStyle name="Акцент6 8 2" xfId="1398"/>
    <cellStyle name="Акцент6 9" xfId="1399"/>
    <cellStyle name="Акцент6 9 2" xfId="1400"/>
    <cellStyle name="Беззащитный" xfId="1401"/>
    <cellStyle name="Ввод " xfId="1402"/>
    <cellStyle name="Ввод  10" xfId="1403"/>
    <cellStyle name="Ввод  2" xfId="1404"/>
    <cellStyle name="Ввод  2 2" xfId="1405"/>
    <cellStyle name="Ввод  2_46EE.2011(v1.0)" xfId="1406"/>
    <cellStyle name="Ввод  3" xfId="1407"/>
    <cellStyle name="Ввод  3 2" xfId="1408"/>
    <cellStyle name="Ввод  3_46EE.2011(v1.0)" xfId="1409"/>
    <cellStyle name="Ввод  4" xfId="1410"/>
    <cellStyle name="Ввод  4 2" xfId="1411"/>
    <cellStyle name="Ввод  4_46EE.2011(v1.0)" xfId="1412"/>
    <cellStyle name="Ввод  5" xfId="1413"/>
    <cellStyle name="Ввод  5 2" xfId="1414"/>
    <cellStyle name="Ввод  5_46EE.2011(v1.0)" xfId="1415"/>
    <cellStyle name="Ввод  6" xfId="1416"/>
    <cellStyle name="Ввод  6 2" xfId="1417"/>
    <cellStyle name="Ввод  6_46EE.2011(v1.0)" xfId="1418"/>
    <cellStyle name="Ввод  7" xfId="1419"/>
    <cellStyle name="Ввод  7 2" xfId="1420"/>
    <cellStyle name="Ввод  7_46EE.2011(v1.0)" xfId="1421"/>
    <cellStyle name="Ввод  8" xfId="1422"/>
    <cellStyle name="Ввод  8 2" xfId="1423"/>
    <cellStyle name="Ввод  8_46EE.2011(v1.0)" xfId="1424"/>
    <cellStyle name="Ввод  9" xfId="1425"/>
    <cellStyle name="Ввод  9 2" xfId="1426"/>
    <cellStyle name="Ввод  9_46EE.2011(v1.0)" xfId="1427"/>
    <cellStyle name="Верт. заголовок" xfId="1428"/>
    <cellStyle name="Вес_продукта" xfId="1429"/>
    <cellStyle name="Вывод" xfId="1430"/>
    <cellStyle name="Вывод 10" xfId="1431"/>
    <cellStyle name="Вывод 2" xfId="1432"/>
    <cellStyle name="Вывод 2 2" xfId="1433"/>
    <cellStyle name="Вывод 2_46EE.2011(v1.0)" xfId="1434"/>
    <cellStyle name="Вывод 3" xfId="1435"/>
    <cellStyle name="Вывод 3 2" xfId="1436"/>
    <cellStyle name="Вывод 3_46EE.2011(v1.0)" xfId="1437"/>
    <cellStyle name="Вывод 4" xfId="1438"/>
    <cellStyle name="Вывод 4 2" xfId="1439"/>
    <cellStyle name="Вывод 4_46EE.2011(v1.0)" xfId="1440"/>
    <cellStyle name="Вывод 5" xfId="1441"/>
    <cellStyle name="Вывод 5 2" xfId="1442"/>
    <cellStyle name="Вывод 5_46EE.2011(v1.0)" xfId="1443"/>
    <cellStyle name="Вывод 6" xfId="1444"/>
    <cellStyle name="Вывод 6 2" xfId="1445"/>
    <cellStyle name="Вывод 6_46EE.2011(v1.0)" xfId="1446"/>
    <cellStyle name="Вывод 7" xfId="1447"/>
    <cellStyle name="Вывод 7 2" xfId="1448"/>
    <cellStyle name="Вывод 7_46EE.2011(v1.0)" xfId="1449"/>
    <cellStyle name="Вывод 8" xfId="1450"/>
    <cellStyle name="Вывод 8 2" xfId="1451"/>
    <cellStyle name="Вывод 8_46EE.2011(v1.0)" xfId="1452"/>
    <cellStyle name="Вывод 9" xfId="1453"/>
    <cellStyle name="Вывод 9 2" xfId="1454"/>
    <cellStyle name="Вывод 9_46EE.2011(v1.0)" xfId="1455"/>
    <cellStyle name="Вычисление" xfId="1456"/>
    <cellStyle name="Вычисление 10" xfId="1457"/>
    <cellStyle name="Вычисление 2" xfId="1458"/>
    <cellStyle name="Вычисление 2 2" xfId="1459"/>
    <cellStyle name="Вычисление 2_46EE.2011(v1.0)" xfId="1460"/>
    <cellStyle name="Вычисление 3" xfId="1461"/>
    <cellStyle name="Вычисление 3 2" xfId="1462"/>
    <cellStyle name="Вычисление 3_46EE.2011(v1.0)" xfId="1463"/>
    <cellStyle name="Вычисление 4" xfId="1464"/>
    <cellStyle name="Вычисление 4 2" xfId="1465"/>
    <cellStyle name="Вычисление 4_46EE.2011(v1.0)" xfId="1466"/>
    <cellStyle name="Вычисление 5" xfId="1467"/>
    <cellStyle name="Вычисление 5 2" xfId="1468"/>
    <cellStyle name="Вычисление 5_46EE.2011(v1.0)" xfId="1469"/>
    <cellStyle name="Вычисление 6" xfId="1470"/>
    <cellStyle name="Вычисление 6 2" xfId="1471"/>
    <cellStyle name="Вычисление 6_46EE.2011(v1.0)" xfId="1472"/>
    <cellStyle name="Вычисление 7" xfId="1473"/>
    <cellStyle name="Вычисление 7 2" xfId="1474"/>
    <cellStyle name="Вычисление 7_46EE.2011(v1.0)" xfId="1475"/>
    <cellStyle name="Вычисление 8" xfId="1476"/>
    <cellStyle name="Вычисление 8 2" xfId="1477"/>
    <cellStyle name="Вычисление 8_46EE.2011(v1.0)" xfId="1478"/>
    <cellStyle name="Вычисление 9" xfId="1479"/>
    <cellStyle name="Вычисление 9 2" xfId="1480"/>
    <cellStyle name="Вычисление 9_46EE.2011(v1.0)" xfId="1481"/>
    <cellStyle name="Hyperlink" xfId="1482"/>
    <cellStyle name="Гиперссылка 2" xfId="1483"/>
    <cellStyle name="Гиперссылка 3" xfId="1484"/>
    <cellStyle name="Гиперссылка 4" xfId="1485"/>
    <cellStyle name="Группа" xfId="1486"/>
    <cellStyle name="Группа 0" xfId="1487"/>
    <cellStyle name="Группа 1" xfId="1488"/>
    <cellStyle name="Группа 2" xfId="1489"/>
    <cellStyle name="Группа 3" xfId="1490"/>
    <cellStyle name="Группа 4" xfId="1491"/>
    <cellStyle name="Группа 5" xfId="1492"/>
    <cellStyle name="Группа 6" xfId="1493"/>
    <cellStyle name="Группа 7" xfId="1494"/>
    <cellStyle name="Группа 8" xfId="1495"/>
    <cellStyle name="Группа_additional slides_04.12.03 _1" xfId="1496"/>
    <cellStyle name="ДАТА" xfId="1497"/>
    <cellStyle name="ДАТА 2" xfId="1498"/>
    <cellStyle name="ДАТА 3" xfId="1499"/>
    <cellStyle name="ДАТА 4" xfId="1500"/>
    <cellStyle name="ДАТА 5" xfId="1501"/>
    <cellStyle name="ДАТА 6" xfId="1502"/>
    <cellStyle name="ДАТА 7" xfId="1503"/>
    <cellStyle name="ДАТА 8" xfId="1504"/>
    <cellStyle name="ДАТА 9" xfId="1505"/>
    <cellStyle name="ДАТА_1" xfId="1506"/>
    <cellStyle name="Currency" xfId="1507"/>
    <cellStyle name="Currency [0]" xfId="1508"/>
    <cellStyle name="Денежный 2" xfId="1509"/>
    <cellStyle name="Денежный 2 2" xfId="1510"/>
    <cellStyle name="Денежный 2_INDEX.STATION.2012(v1.0)_" xfId="1511"/>
    <cellStyle name="Заголовок" xfId="1512"/>
    <cellStyle name="Заголовок 1" xfId="1513"/>
    <cellStyle name="Заголовок 1 10" xfId="1514"/>
    <cellStyle name="Заголовок 1 2" xfId="1515"/>
    <cellStyle name="Заголовок 1 2 2" xfId="1516"/>
    <cellStyle name="Заголовок 1 2_46EE.2011(v1.0)" xfId="1517"/>
    <cellStyle name="Заголовок 1 3" xfId="1518"/>
    <cellStyle name="Заголовок 1 3 2" xfId="1519"/>
    <cellStyle name="Заголовок 1 3_46EE.2011(v1.0)" xfId="1520"/>
    <cellStyle name="Заголовок 1 4" xfId="1521"/>
    <cellStyle name="Заголовок 1 4 2" xfId="1522"/>
    <cellStyle name="Заголовок 1 4_46EE.2011(v1.0)" xfId="1523"/>
    <cellStyle name="Заголовок 1 5" xfId="1524"/>
    <cellStyle name="Заголовок 1 5 2" xfId="1525"/>
    <cellStyle name="Заголовок 1 5_46EE.2011(v1.0)" xfId="1526"/>
    <cellStyle name="Заголовок 1 6" xfId="1527"/>
    <cellStyle name="Заголовок 1 6 2" xfId="1528"/>
    <cellStyle name="Заголовок 1 6_46EE.2011(v1.0)" xfId="1529"/>
    <cellStyle name="Заголовок 1 7" xfId="1530"/>
    <cellStyle name="Заголовок 1 7 2" xfId="1531"/>
    <cellStyle name="Заголовок 1 7_46EE.2011(v1.0)" xfId="1532"/>
    <cellStyle name="Заголовок 1 8" xfId="1533"/>
    <cellStyle name="Заголовок 1 8 2" xfId="1534"/>
    <cellStyle name="Заголовок 1 8_46EE.2011(v1.0)" xfId="1535"/>
    <cellStyle name="Заголовок 1 9" xfId="1536"/>
    <cellStyle name="Заголовок 1 9 2" xfId="1537"/>
    <cellStyle name="Заголовок 1 9_46EE.2011(v1.0)" xfId="1538"/>
    <cellStyle name="Заголовок 2" xfId="1539"/>
    <cellStyle name="Заголовок 2 10" xfId="1540"/>
    <cellStyle name="Заголовок 2 2" xfId="1541"/>
    <cellStyle name="Заголовок 2 2 2" xfId="1542"/>
    <cellStyle name="Заголовок 2 2_46EE.2011(v1.0)" xfId="1543"/>
    <cellStyle name="Заголовок 2 3" xfId="1544"/>
    <cellStyle name="Заголовок 2 3 2" xfId="1545"/>
    <cellStyle name="Заголовок 2 3_46EE.2011(v1.0)" xfId="1546"/>
    <cellStyle name="Заголовок 2 4" xfId="1547"/>
    <cellStyle name="Заголовок 2 4 2" xfId="1548"/>
    <cellStyle name="Заголовок 2 4_46EE.2011(v1.0)" xfId="1549"/>
    <cellStyle name="Заголовок 2 5" xfId="1550"/>
    <cellStyle name="Заголовок 2 5 2" xfId="1551"/>
    <cellStyle name="Заголовок 2 5_46EE.2011(v1.0)" xfId="1552"/>
    <cellStyle name="Заголовок 2 6" xfId="1553"/>
    <cellStyle name="Заголовок 2 6 2" xfId="1554"/>
    <cellStyle name="Заголовок 2 6_46EE.2011(v1.0)" xfId="1555"/>
    <cellStyle name="Заголовок 2 7" xfId="1556"/>
    <cellStyle name="Заголовок 2 7 2" xfId="1557"/>
    <cellStyle name="Заголовок 2 7_46EE.2011(v1.0)" xfId="1558"/>
    <cellStyle name="Заголовок 2 8" xfId="1559"/>
    <cellStyle name="Заголовок 2 8 2" xfId="1560"/>
    <cellStyle name="Заголовок 2 8_46EE.2011(v1.0)" xfId="1561"/>
    <cellStyle name="Заголовок 2 9" xfId="1562"/>
    <cellStyle name="Заголовок 2 9 2" xfId="1563"/>
    <cellStyle name="Заголовок 2 9_46EE.2011(v1.0)" xfId="1564"/>
    <cellStyle name="Заголовок 3" xfId="1565"/>
    <cellStyle name="Заголовок 3 10" xfId="1566"/>
    <cellStyle name="Заголовок 3 2" xfId="1567"/>
    <cellStyle name="Заголовок 3 2 2" xfId="1568"/>
    <cellStyle name="Заголовок 3 2_46EE.2011(v1.0)" xfId="1569"/>
    <cellStyle name="Заголовок 3 3" xfId="1570"/>
    <cellStyle name="Заголовок 3 3 2" xfId="1571"/>
    <cellStyle name="Заголовок 3 3_46EE.2011(v1.0)" xfId="1572"/>
    <cellStyle name="Заголовок 3 4" xfId="1573"/>
    <cellStyle name="Заголовок 3 4 2" xfId="1574"/>
    <cellStyle name="Заголовок 3 4_46EE.2011(v1.0)" xfId="1575"/>
    <cellStyle name="Заголовок 3 5" xfId="1576"/>
    <cellStyle name="Заголовок 3 5 2" xfId="1577"/>
    <cellStyle name="Заголовок 3 5_46EE.2011(v1.0)" xfId="1578"/>
    <cellStyle name="Заголовок 3 6" xfId="1579"/>
    <cellStyle name="Заголовок 3 6 2" xfId="1580"/>
    <cellStyle name="Заголовок 3 6_46EE.2011(v1.0)" xfId="1581"/>
    <cellStyle name="Заголовок 3 7" xfId="1582"/>
    <cellStyle name="Заголовок 3 7 2" xfId="1583"/>
    <cellStyle name="Заголовок 3 7_46EE.2011(v1.0)" xfId="1584"/>
    <cellStyle name="Заголовок 3 8" xfId="1585"/>
    <cellStyle name="Заголовок 3 8 2" xfId="1586"/>
    <cellStyle name="Заголовок 3 8_46EE.2011(v1.0)" xfId="1587"/>
    <cellStyle name="Заголовок 3 9" xfId="1588"/>
    <cellStyle name="Заголовок 3 9 2" xfId="1589"/>
    <cellStyle name="Заголовок 3 9_46EE.2011(v1.0)" xfId="1590"/>
    <cellStyle name="Заголовок 4" xfId="1591"/>
    <cellStyle name="Заголовок 4 10" xfId="1592"/>
    <cellStyle name="Заголовок 4 2" xfId="1593"/>
    <cellStyle name="Заголовок 4 2 2" xfId="1594"/>
    <cellStyle name="Заголовок 4 3" xfId="1595"/>
    <cellStyle name="Заголовок 4 3 2" xfId="1596"/>
    <cellStyle name="Заголовок 4 4" xfId="1597"/>
    <cellStyle name="Заголовок 4 4 2" xfId="1598"/>
    <cellStyle name="Заголовок 4 5" xfId="1599"/>
    <cellStyle name="Заголовок 4 5 2" xfId="1600"/>
    <cellStyle name="Заголовок 4 6" xfId="1601"/>
    <cellStyle name="Заголовок 4 6 2" xfId="1602"/>
    <cellStyle name="Заголовок 4 7" xfId="1603"/>
    <cellStyle name="Заголовок 4 7 2" xfId="1604"/>
    <cellStyle name="Заголовок 4 8" xfId="1605"/>
    <cellStyle name="Заголовок 4 8 2" xfId="1606"/>
    <cellStyle name="Заголовок 4 9" xfId="1607"/>
    <cellStyle name="Заголовок 4 9 2" xfId="1608"/>
    <cellStyle name="ЗАГОЛОВОК1" xfId="1609"/>
    <cellStyle name="ЗАГОЛОВОК2" xfId="1610"/>
    <cellStyle name="ЗаголовокСтолбца" xfId="1611"/>
    <cellStyle name="Защитный" xfId="1612"/>
    <cellStyle name="Значение" xfId="1613"/>
    <cellStyle name="Зоголовок" xfId="1614"/>
    <cellStyle name="Итог" xfId="1615"/>
    <cellStyle name="Итог 10" xfId="1616"/>
    <cellStyle name="Итог 2" xfId="1617"/>
    <cellStyle name="Итог 2 2" xfId="1618"/>
    <cellStyle name="Итог 2_46EE.2011(v1.0)" xfId="1619"/>
    <cellStyle name="Итог 3" xfId="1620"/>
    <cellStyle name="Итог 3 2" xfId="1621"/>
    <cellStyle name="Итог 3_46EE.2011(v1.0)" xfId="1622"/>
    <cellStyle name="Итог 4" xfId="1623"/>
    <cellStyle name="Итог 4 2" xfId="1624"/>
    <cellStyle name="Итог 4_46EE.2011(v1.0)" xfId="1625"/>
    <cellStyle name="Итог 5" xfId="1626"/>
    <cellStyle name="Итог 5 2" xfId="1627"/>
    <cellStyle name="Итог 5_46EE.2011(v1.0)" xfId="1628"/>
    <cellStyle name="Итог 6" xfId="1629"/>
    <cellStyle name="Итог 6 2" xfId="1630"/>
    <cellStyle name="Итог 6_46EE.2011(v1.0)" xfId="1631"/>
    <cellStyle name="Итог 7" xfId="1632"/>
    <cellStyle name="Итог 7 2" xfId="1633"/>
    <cellStyle name="Итог 7_46EE.2011(v1.0)" xfId="1634"/>
    <cellStyle name="Итог 8" xfId="1635"/>
    <cellStyle name="Итог 8 2" xfId="1636"/>
    <cellStyle name="Итог 8_46EE.2011(v1.0)" xfId="1637"/>
    <cellStyle name="Итог 9" xfId="1638"/>
    <cellStyle name="Итог 9 2" xfId="1639"/>
    <cellStyle name="Итог 9_46EE.2011(v1.0)" xfId="1640"/>
    <cellStyle name="Итого" xfId="1641"/>
    <cellStyle name="ИТОГОВЫЙ" xfId="1642"/>
    <cellStyle name="ИТОГОВЫЙ 2" xfId="1643"/>
    <cellStyle name="ИТОГОВЫЙ 3" xfId="1644"/>
    <cellStyle name="ИТОГОВЫЙ 4" xfId="1645"/>
    <cellStyle name="ИТОГОВЫЙ 5" xfId="1646"/>
    <cellStyle name="ИТОГОВЫЙ 6" xfId="1647"/>
    <cellStyle name="ИТОГОВЫЙ 7" xfId="1648"/>
    <cellStyle name="ИТОГОВЫЙ 8" xfId="1649"/>
    <cellStyle name="ИТОГОВЫЙ 9" xfId="1650"/>
    <cellStyle name="ИТОГОВЫЙ_1" xfId="1651"/>
    <cellStyle name="Контрольная ячейка" xfId="1652"/>
    <cellStyle name="Контрольная ячейка 10" xfId="1653"/>
    <cellStyle name="Контрольная ячейка 2" xfId="1654"/>
    <cellStyle name="Контрольная ячейка 2 2" xfId="1655"/>
    <cellStyle name="Контрольная ячейка 2_46EE.2011(v1.0)" xfId="1656"/>
    <cellStyle name="Контрольная ячейка 3" xfId="1657"/>
    <cellStyle name="Контрольная ячейка 3 2" xfId="1658"/>
    <cellStyle name="Контрольная ячейка 3_46EE.2011(v1.0)" xfId="1659"/>
    <cellStyle name="Контрольная ячейка 4" xfId="1660"/>
    <cellStyle name="Контрольная ячейка 4 2" xfId="1661"/>
    <cellStyle name="Контрольная ячейка 4_46EE.2011(v1.0)" xfId="1662"/>
    <cellStyle name="Контрольная ячейка 5" xfId="1663"/>
    <cellStyle name="Контрольная ячейка 5 2" xfId="1664"/>
    <cellStyle name="Контрольная ячейка 5_46EE.2011(v1.0)" xfId="1665"/>
    <cellStyle name="Контрольная ячейка 6" xfId="1666"/>
    <cellStyle name="Контрольная ячейка 6 2" xfId="1667"/>
    <cellStyle name="Контрольная ячейка 6_46EE.2011(v1.0)" xfId="1668"/>
    <cellStyle name="Контрольная ячейка 7" xfId="1669"/>
    <cellStyle name="Контрольная ячейка 7 2" xfId="1670"/>
    <cellStyle name="Контрольная ячейка 7_46EE.2011(v1.0)" xfId="1671"/>
    <cellStyle name="Контрольная ячейка 8" xfId="1672"/>
    <cellStyle name="Контрольная ячейка 8 2" xfId="1673"/>
    <cellStyle name="Контрольная ячейка 8_46EE.2011(v1.0)" xfId="1674"/>
    <cellStyle name="Контрольная ячейка 9" xfId="1675"/>
    <cellStyle name="Контрольная ячейка 9 2" xfId="1676"/>
    <cellStyle name="Контрольная ячейка 9_46EE.2011(v1.0)" xfId="1677"/>
    <cellStyle name="Миша (бланки отчетности)" xfId="1678"/>
    <cellStyle name="Мои наименования показателей" xfId="1679"/>
    <cellStyle name="Мои наименования показателей 10" xfId="1680"/>
    <cellStyle name="Мои наименования показателей 11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 9" xfId="1734"/>
    <cellStyle name="Мои наименования показателей_46EE.2011" xfId="1735"/>
    <cellStyle name="Мой заголовок" xfId="1736"/>
    <cellStyle name="Мой заголовок листа" xfId="1737"/>
    <cellStyle name="назв фил" xfId="1738"/>
    <cellStyle name="Название" xfId="1739"/>
    <cellStyle name="Название 10" xfId="1740"/>
    <cellStyle name="Название 2" xfId="1741"/>
    <cellStyle name="Название 2 2" xfId="1742"/>
    <cellStyle name="Название 3" xfId="1743"/>
    <cellStyle name="Название 3 2" xfId="1744"/>
    <cellStyle name="Название 4" xfId="1745"/>
    <cellStyle name="Название 4 2" xfId="1746"/>
    <cellStyle name="Название 5" xfId="1747"/>
    <cellStyle name="Название 5 2" xfId="1748"/>
    <cellStyle name="Название 6" xfId="1749"/>
    <cellStyle name="Название 6 2" xfId="1750"/>
    <cellStyle name="Название 7" xfId="1751"/>
    <cellStyle name="Название 7 2" xfId="1752"/>
    <cellStyle name="Название 8" xfId="1753"/>
    <cellStyle name="Название 8 2" xfId="1754"/>
    <cellStyle name="Название 9" xfId="1755"/>
    <cellStyle name="Название 9 2" xfId="1756"/>
    <cellStyle name="Невидимый" xfId="1757"/>
    <cellStyle name="Нейтральный" xfId="1758"/>
    <cellStyle name="Нейтральный 10" xfId="1759"/>
    <cellStyle name="Нейтральный 2" xfId="1760"/>
    <cellStyle name="Нейтральный 2 2" xfId="1761"/>
    <cellStyle name="Нейтральный 3" xfId="1762"/>
    <cellStyle name="Нейтральный 3 2" xfId="1763"/>
    <cellStyle name="Нейтральный 4" xfId="1764"/>
    <cellStyle name="Нейтральный 4 2" xfId="1765"/>
    <cellStyle name="Нейтральный 5" xfId="1766"/>
    <cellStyle name="Нейтральный 5 2" xfId="1767"/>
    <cellStyle name="Нейтральный 6" xfId="1768"/>
    <cellStyle name="Нейтральный 6 2" xfId="1769"/>
    <cellStyle name="Нейтральный 7" xfId="1770"/>
    <cellStyle name="Нейтральный 7 2" xfId="1771"/>
    <cellStyle name="Нейтральный 8" xfId="1772"/>
    <cellStyle name="Нейтральный 8 2" xfId="1773"/>
    <cellStyle name="Нейтральный 9" xfId="1774"/>
    <cellStyle name="Нейтральный 9 2" xfId="1775"/>
    <cellStyle name="Низ1" xfId="1776"/>
    <cellStyle name="Низ2" xfId="1777"/>
    <cellStyle name="Обычный 10" xfId="1778"/>
    <cellStyle name="Обычный 11" xfId="1779"/>
    <cellStyle name="Обычный 11 2" xfId="1780"/>
    <cellStyle name="Обычный 11 3" xfId="1781"/>
    <cellStyle name="Обычный 11_46EE.2011(v1.2)" xfId="1782"/>
    <cellStyle name="Обычный 12" xfId="1783"/>
    <cellStyle name="Обычный 13" xfId="1784"/>
    <cellStyle name="Обычный 14" xfId="1785"/>
    <cellStyle name="Обычный 2" xfId="1786"/>
    <cellStyle name="Обычный 2 2" xfId="1787"/>
    <cellStyle name="Обычный 2 2 2" xfId="1788"/>
    <cellStyle name="Обычный 2 2 3" xfId="1789"/>
    <cellStyle name="Обычный 2 2_46EE.2011(v1.0)" xfId="1790"/>
    <cellStyle name="Обычный 2 3" xfId="1791"/>
    <cellStyle name="Обычный 2 3 2" xfId="1792"/>
    <cellStyle name="Обычный 2 3 3" xfId="1793"/>
    <cellStyle name="Обычный 2 3_46EE.2011(v1.0)" xfId="1794"/>
    <cellStyle name="Обычный 2 4" xfId="1795"/>
    <cellStyle name="Обычный 2 4 2" xfId="1796"/>
    <cellStyle name="Обычный 2 4 3" xfId="1797"/>
    <cellStyle name="Обычный 2 4_46EE.2011(v1.0)" xfId="1798"/>
    <cellStyle name="Обычный 2 5" xfId="1799"/>
    <cellStyle name="Обычный 2 5 2" xfId="1800"/>
    <cellStyle name="Обычный 2 5 3" xfId="1801"/>
    <cellStyle name="Обычный 2 5_46EE.2011(v1.0)" xfId="1802"/>
    <cellStyle name="Обычный 2 6" xfId="1803"/>
    <cellStyle name="Обычный 2 6 2" xfId="1804"/>
    <cellStyle name="Обычный 2 6 3" xfId="1805"/>
    <cellStyle name="Обычный 2 6_46EE.2011(v1.0)" xfId="1806"/>
    <cellStyle name="Обычный 2 7" xfId="1807"/>
    <cellStyle name="Обычный 2_1" xfId="1808"/>
    <cellStyle name="Обычный 3" xfId="1809"/>
    <cellStyle name="Обычный 3 2" xfId="1810"/>
    <cellStyle name="Обычный 3 3" xfId="1811"/>
    <cellStyle name="Обычный 3 4" xfId="1812"/>
    <cellStyle name="Обычный 3_Общехоз." xfId="1813"/>
    <cellStyle name="Обычный 4" xfId="1814"/>
    <cellStyle name="Обычный 4 2" xfId="1815"/>
    <cellStyle name="Обычный 4 2 2" xfId="1816"/>
    <cellStyle name="Обычный 4 2 3" xfId="1817"/>
    <cellStyle name="Обычный 4 2 4" xfId="1818"/>
    <cellStyle name="Обычный 4 2_BALANCE.WARM.2011YEAR(v1.5)" xfId="1819"/>
    <cellStyle name="Обычный 4_ARMRAZR" xfId="1820"/>
    <cellStyle name="Обычный 5" xfId="1821"/>
    <cellStyle name="Обычный 6" xfId="1822"/>
    <cellStyle name="Обычный 7" xfId="1823"/>
    <cellStyle name="Обычный 8" xfId="1824"/>
    <cellStyle name="Обычный 9" xfId="1825"/>
    <cellStyle name="Обычный_PR.PROG.VO.4.47_" xfId="1826"/>
    <cellStyle name="Обычный_Вода" xfId="1827"/>
    <cellStyle name="Обычный_тарифы на 2002г с 1-01" xfId="1828"/>
    <cellStyle name="Обычный_Тепло" xfId="1829"/>
    <cellStyle name="Followed Hyperlink" xfId="1830"/>
    <cellStyle name="Ошибка" xfId="1831"/>
    <cellStyle name="Плохой" xfId="1832"/>
    <cellStyle name="Плохой 10" xfId="1833"/>
    <cellStyle name="Плохой 2" xfId="1834"/>
    <cellStyle name="Плохой 2 2" xfId="1835"/>
    <cellStyle name="Плохой 3" xfId="1836"/>
    <cellStyle name="Плохой 3 2" xfId="1837"/>
    <cellStyle name="Плохой 4" xfId="1838"/>
    <cellStyle name="Плохой 4 2" xfId="1839"/>
    <cellStyle name="Плохой 5" xfId="1840"/>
    <cellStyle name="Плохой 5 2" xfId="1841"/>
    <cellStyle name="Плохой 6" xfId="1842"/>
    <cellStyle name="Плохой 6 2" xfId="1843"/>
    <cellStyle name="Плохой 7" xfId="1844"/>
    <cellStyle name="Плохой 7 2" xfId="1845"/>
    <cellStyle name="Плохой 8" xfId="1846"/>
    <cellStyle name="Плохой 8 2" xfId="1847"/>
    <cellStyle name="Плохой 9" xfId="1848"/>
    <cellStyle name="Плохой 9 2" xfId="1849"/>
    <cellStyle name="По центру с переносом" xfId="1850"/>
    <cellStyle name="По центру с переносом 2" xfId="1851"/>
    <cellStyle name="По центру с переносом 3" xfId="1852"/>
    <cellStyle name="По центру с переносом 4" xfId="1853"/>
    <cellStyle name="По ширине с переносом" xfId="1854"/>
    <cellStyle name="По ширине с переносом 2" xfId="1855"/>
    <cellStyle name="По ширине с переносом 3" xfId="1856"/>
    <cellStyle name="По ширине с переносом 4" xfId="1857"/>
    <cellStyle name="Подгруппа" xfId="1858"/>
    <cellStyle name="Поле ввода" xfId="1859"/>
    <cellStyle name="Пояснение" xfId="1860"/>
    <cellStyle name="Пояснение 10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0" xfId="1879"/>
    <cellStyle name="Примечание 10 2" xfId="1880"/>
    <cellStyle name="Примечание 10 3" xfId="1881"/>
    <cellStyle name="Примечание 10 4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 4" xfId="1887"/>
    <cellStyle name="Примечание 11_46EE.2011(v1.0)" xfId="1888"/>
    <cellStyle name="Примечание 12" xfId="1889"/>
    <cellStyle name="Примечание 12 2" xfId="1890"/>
    <cellStyle name="Примечание 12 3" xfId="1891"/>
    <cellStyle name="Примечание 12 4" xfId="1892"/>
    <cellStyle name="Примечание 12_46EE.2011(v1.0)" xfId="1893"/>
    <cellStyle name="Примечание 13" xfId="1894"/>
    <cellStyle name="Примечание 14" xfId="1895"/>
    <cellStyle name="Примечание 15" xfId="1896"/>
    <cellStyle name="Примечание 16" xfId="1897"/>
    <cellStyle name="Примечание 17" xfId="1898"/>
    <cellStyle name="Примечание 18" xfId="1899"/>
    <cellStyle name="Примечание 19" xfId="1900"/>
    <cellStyle name="Примечание 2" xfId="1901"/>
    <cellStyle name="Примечание 2 2" xfId="1902"/>
    <cellStyle name="Примечание 2 3" xfId="1903"/>
    <cellStyle name="Примечание 2 4" xfId="1904"/>
    <cellStyle name="Примечание 2 5" xfId="1905"/>
    <cellStyle name="Примечание 2 6" xfId="1906"/>
    <cellStyle name="Примечание 2 7" xfId="1907"/>
    <cellStyle name="Примечание 2 8" xfId="1908"/>
    <cellStyle name="Примечание 2 9" xfId="1909"/>
    <cellStyle name="Примечание 2_46EE.2011(v1.0)" xfId="1910"/>
    <cellStyle name="Примечание 20" xfId="1911"/>
    <cellStyle name="Примечание 21" xfId="1912"/>
    <cellStyle name="Примечание 22" xfId="1913"/>
    <cellStyle name="Примечание 23" xfId="1914"/>
    <cellStyle name="Примечание 24" xfId="1915"/>
    <cellStyle name="Примечание 25" xfId="1916"/>
    <cellStyle name="Примечание 26" xfId="1917"/>
    <cellStyle name="Примечание 27" xfId="1918"/>
    <cellStyle name="Примечание 28" xfId="1919"/>
    <cellStyle name="Примечание 29" xfId="1920"/>
    <cellStyle name="Примечание 3" xfId="1921"/>
    <cellStyle name="Примечание 3 2" xfId="1922"/>
    <cellStyle name="Примечание 3 3" xfId="1923"/>
    <cellStyle name="Примечание 3 4" xfId="1924"/>
    <cellStyle name="Примечание 3 5" xfId="1925"/>
    <cellStyle name="Примечание 3 6" xfId="1926"/>
    <cellStyle name="Примечание 3 7" xfId="1927"/>
    <cellStyle name="Примечание 3 8" xfId="1928"/>
    <cellStyle name="Примечание 3 9" xfId="1929"/>
    <cellStyle name="Примечание 3_46EE.2011(v1.0)" xfId="1930"/>
    <cellStyle name="Примечание 30" xfId="1931"/>
    <cellStyle name="Примечание 31" xfId="1932"/>
    <cellStyle name="Примечание 32" xfId="1933"/>
    <cellStyle name="Примечание 33" xfId="1934"/>
    <cellStyle name="Примечание 34" xfId="1935"/>
    <cellStyle name="Примечание 35" xfId="1936"/>
    <cellStyle name="Примечание 36" xfId="1937"/>
    <cellStyle name="Примечание 37" xfId="1938"/>
    <cellStyle name="Примечание 38" xfId="1939"/>
    <cellStyle name="Примечание 4" xfId="1940"/>
    <cellStyle name="Примечание 4 2" xfId="1941"/>
    <cellStyle name="Примечание 4 3" xfId="1942"/>
    <cellStyle name="Примечание 4 4" xfId="1943"/>
    <cellStyle name="Примечание 4 5" xfId="1944"/>
    <cellStyle name="Примечание 4 6" xfId="1945"/>
    <cellStyle name="Примечание 4 7" xfId="1946"/>
    <cellStyle name="Примечание 4 8" xfId="1947"/>
    <cellStyle name="Примечание 4 9" xfId="1948"/>
    <cellStyle name="Примечание 4_46EE.2011(v1.0)" xfId="1949"/>
    <cellStyle name="Примечание 5" xfId="1950"/>
    <cellStyle name="Примечание 5 2" xfId="1951"/>
    <cellStyle name="Примечание 5 3" xfId="1952"/>
    <cellStyle name="Примечание 5 4" xfId="1953"/>
    <cellStyle name="Примечание 5 5" xfId="1954"/>
    <cellStyle name="Примечание 5 6" xfId="1955"/>
    <cellStyle name="Примечание 5 7" xfId="1956"/>
    <cellStyle name="Примечание 5 8" xfId="1957"/>
    <cellStyle name="Примечание 5 9" xfId="1958"/>
    <cellStyle name="Примечание 5_46EE.2011(v1.0)" xfId="1959"/>
    <cellStyle name="Примечание 6" xfId="1960"/>
    <cellStyle name="Примечание 6 2" xfId="1961"/>
    <cellStyle name="Примечание 6_46EE.2011(v1.0)" xfId="1962"/>
    <cellStyle name="Примечание 7" xfId="1963"/>
    <cellStyle name="Примечание 7 2" xfId="1964"/>
    <cellStyle name="Примечание 7_46EE.2011(v1.0)" xfId="1965"/>
    <cellStyle name="Примечание 8" xfId="1966"/>
    <cellStyle name="Примечание 8 2" xfId="1967"/>
    <cellStyle name="Примечание 8_46EE.2011(v1.0)" xfId="1968"/>
    <cellStyle name="Примечание 9" xfId="1969"/>
    <cellStyle name="Примечание 9 2" xfId="1970"/>
    <cellStyle name="Примечание 9_46EE.2011(v1.0)" xfId="1971"/>
    <cellStyle name="Продукт" xfId="1972"/>
    <cellStyle name="Percent" xfId="1973"/>
    <cellStyle name="Процентный 10" xfId="1974"/>
    <cellStyle name="Процентный 2" xfId="1975"/>
    <cellStyle name="Процентный 2 2" xfId="1976"/>
    <cellStyle name="Процентный 2 2 2" xfId="1977"/>
    <cellStyle name="Процентный 2 2 3" xfId="1978"/>
    <cellStyle name="Процентный 2 2 4" xfId="1979"/>
    <cellStyle name="Процентный 2 3" xfId="1980"/>
    <cellStyle name="Процентный 2 3 2" xfId="1981"/>
    <cellStyle name="Процентный 2 3 3" xfId="1982"/>
    <cellStyle name="Процентный 2 3 4" xfId="1983"/>
    <cellStyle name="Процентный 2 4" xfId="1984"/>
    <cellStyle name="Процентный 2 5" xfId="1985"/>
    <cellStyle name="Процентный 2 6" xfId="1986"/>
    <cellStyle name="Процентный 3" xfId="1987"/>
    <cellStyle name="Процентный 3 2" xfId="1988"/>
    <cellStyle name="Процентный 3 3" xfId="1989"/>
    <cellStyle name="Процентный 3 4" xfId="1990"/>
    <cellStyle name="Процентный 4" xfId="1991"/>
    <cellStyle name="Процентный 4 2" xfId="1992"/>
    <cellStyle name="Процентный 4 3" xfId="1993"/>
    <cellStyle name="Процентный 4 4" xfId="1994"/>
    <cellStyle name="Процентный 5" xfId="1995"/>
    <cellStyle name="Процентный 6" xfId="1996"/>
    <cellStyle name="Процентный 9" xfId="1997"/>
    <cellStyle name="Разница" xfId="1998"/>
    <cellStyle name="Рамки" xfId="1999"/>
    <cellStyle name="Сводная таблица" xfId="2000"/>
    <cellStyle name="Связанная ячейка" xfId="2001"/>
    <cellStyle name="Связанная ячейка 10" xfId="2002"/>
    <cellStyle name="Связанная ячейка 2" xfId="2003"/>
    <cellStyle name="Связанная ячейка 2 2" xfId="2004"/>
    <cellStyle name="Связанная ячейка 2_46EE.2011(v1.0)" xfId="2005"/>
    <cellStyle name="Связанная ячейка 3" xfId="2006"/>
    <cellStyle name="Связанная ячейка 3 2" xfId="2007"/>
    <cellStyle name="Связанная ячейка 3_46EE.2011(v1.0)" xfId="2008"/>
    <cellStyle name="Связанная ячейка 4" xfId="2009"/>
    <cellStyle name="Связанная ячейка 4 2" xfId="2010"/>
    <cellStyle name="Связанная ячейка 4_46EE.2011(v1.0)" xfId="2011"/>
    <cellStyle name="Связанная ячейка 5" xfId="2012"/>
    <cellStyle name="Связанная ячейка 5 2" xfId="2013"/>
    <cellStyle name="Связанная ячейка 5_46EE.2011(v1.0)" xfId="2014"/>
    <cellStyle name="Связанная ячейка 6" xfId="2015"/>
    <cellStyle name="Связанная ячейка 6 2" xfId="2016"/>
    <cellStyle name="Связанная ячейка 6_46EE.2011(v1.0)" xfId="2017"/>
    <cellStyle name="Связанная ячейка 7" xfId="2018"/>
    <cellStyle name="Связанная ячейка 7 2" xfId="2019"/>
    <cellStyle name="Связанная ячейка 7_46EE.2011(v1.0)" xfId="2020"/>
    <cellStyle name="Связанная ячейка 8" xfId="2021"/>
    <cellStyle name="Связанная ячейка 8 2" xfId="2022"/>
    <cellStyle name="Связанная ячейка 8_46EE.2011(v1.0)" xfId="2023"/>
    <cellStyle name="Связанная ячейка 9" xfId="2024"/>
    <cellStyle name="Связанная ячейка 9 2" xfId="2025"/>
    <cellStyle name="Связанная ячейка 9_46EE.2011(v1.0)" xfId="2026"/>
    <cellStyle name="Стиль 1" xfId="2027"/>
    <cellStyle name="Стиль 1 2" xfId="2028"/>
    <cellStyle name="Стиль 1 2 2" xfId="2029"/>
    <cellStyle name="Стиль 1 2_BALANCE.TBO.2011YEAR(v1.1)" xfId="2030"/>
    <cellStyle name="Стиль 2" xfId="2031"/>
    <cellStyle name="Субсчет" xfId="2032"/>
    <cellStyle name="Счет" xfId="2033"/>
    <cellStyle name="ТЕКСТ" xfId="2034"/>
    <cellStyle name="ТЕКСТ 2" xfId="2035"/>
    <cellStyle name="ТЕКСТ 3" xfId="2036"/>
    <cellStyle name="ТЕКСТ 4" xfId="2037"/>
    <cellStyle name="ТЕКСТ 5" xfId="2038"/>
    <cellStyle name="ТЕКСТ 6" xfId="2039"/>
    <cellStyle name="ТЕКСТ 7" xfId="2040"/>
    <cellStyle name="ТЕКСТ 8" xfId="2041"/>
    <cellStyle name="ТЕКСТ 9" xfId="2042"/>
    <cellStyle name="Текст предупреждения" xfId="2043"/>
    <cellStyle name="Текст предупреждения 10" xfId="2044"/>
    <cellStyle name="Текст предупреждения 2" xfId="2045"/>
    <cellStyle name="Текст предупреждения 2 2" xfId="2046"/>
    <cellStyle name="Текст предупреждения 3" xfId="2047"/>
    <cellStyle name="Текст предупреждения 3 2" xfId="2048"/>
    <cellStyle name="Текст предупреждения 4" xfId="2049"/>
    <cellStyle name="Текст предупреждения 4 2" xfId="2050"/>
    <cellStyle name="Текст предупреждения 5" xfId="2051"/>
    <cellStyle name="Текст предупреждения 5 2" xfId="2052"/>
    <cellStyle name="Текст предупреждения 6" xfId="2053"/>
    <cellStyle name="Текст предупреждения 6 2" xfId="2054"/>
    <cellStyle name="Текст предупреждения 7" xfId="2055"/>
    <cellStyle name="Текст предупреждения 7 2" xfId="2056"/>
    <cellStyle name="Текст предупреждения 8" xfId="2057"/>
    <cellStyle name="Текст предупреждения 8 2" xfId="2058"/>
    <cellStyle name="Текст предупреждения 9" xfId="2059"/>
    <cellStyle name="Текст предупреждения 9 2" xfId="2060"/>
    <cellStyle name="Текстовый" xfId="2061"/>
    <cellStyle name="Текстовый 2" xfId="2062"/>
    <cellStyle name="Текстовый 3" xfId="2063"/>
    <cellStyle name="Текстовый 4" xfId="2064"/>
    <cellStyle name="Текстовый 5" xfId="2065"/>
    <cellStyle name="Текстовый 6" xfId="2066"/>
    <cellStyle name="Текстовый 7" xfId="2067"/>
    <cellStyle name="Текстовый 8" xfId="2068"/>
    <cellStyle name="Текстовый 9" xfId="2069"/>
    <cellStyle name="Текстовый_1" xfId="2070"/>
    <cellStyle name="Тысячи [0]_22гк" xfId="2071"/>
    <cellStyle name="Тысячи_22гк" xfId="2072"/>
    <cellStyle name="ФИКСИРОВАННЫЙ" xfId="2073"/>
    <cellStyle name="ФИКСИРОВАННЫЙ 2" xfId="2074"/>
    <cellStyle name="ФИКСИРОВАННЫЙ 3" xfId="2075"/>
    <cellStyle name="ФИКСИРОВАННЫЙ 4" xfId="2076"/>
    <cellStyle name="ФИКСИРОВАННЫЙ 5" xfId="2077"/>
    <cellStyle name="ФИКСИРОВАННЫЙ 6" xfId="2078"/>
    <cellStyle name="ФИКСИРОВАННЫЙ 7" xfId="2079"/>
    <cellStyle name="ФИКСИРОВАННЫЙ 8" xfId="2080"/>
    <cellStyle name="ФИКСИРОВАННЫЙ 9" xfId="2081"/>
    <cellStyle name="ФИКСИРОВАННЫЙ_1" xfId="2082"/>
    <cellStyle name="Comma" xfId="2083"/>
    <cellStyle name="Comma [0]" xfId="2084"/>
    <cellStyle name="Финансовый 2" xfId="2085"/>
    <cellStyle name="Финансовый 2 2" xfId="2086"/>
    <cellStyle name="Финансовый 2 2 2" xfId="2087"/>
    <cellStyle name="Финансовый 2 2_INDEX.STATION.2012(v1.0)_" xfId="2088"/>
    <cellStyle name="Финансовый 2 3" xfId="2089"/>
    <cellStyle name="Финансовый 2_46EE.2011(v1.0)" xfId="2090"/>
    <cellStyle name="Финансовый 3" xfId="2091"/>
    <cellStyle name="Финансовый 3 2" xfId="2092"/>
    <cellStyle name="Финансовый 3 2 2" xfId="2093"/>
    <cellStyle name="Финансовый 3 3" xfId="2094"/>
    <cellStyle name="Финансовый 3 4" xfId="2095"/>
    <cellStyle name="Финансовый 3 5" xfId="2096"/>
    <cellStyle name="Финансовый 3_ARMRAZR" xfId="2097"/>
    <cellStyle name="Финансовый 4" xfId="2098"/>
    <cellStyle name="Финансовый 4 2" xfId="2099"/>
    <cellStyle name="Финансовый 4_TEHSHEET" xfId="2100"/>
    <cellStyle name="Финансовый 5" xfId="2101"/>
    <cellStyle name="Финансовый 6" xfId="2102"/>
    <cellStyle name="Финансовый0[0]_FU_bal" xfId="2103"/>
    <cellStyle name="Формула" xfId="2104"/>
    <cellStyle name="Формула 2" xfId="2105"/>
    <cellStyle name="Формула_A РТ 2009 Рязаньэнерго" xfId="2106"/>
    <cellStyle name="ФормулаВБ" xfId="2107"/>
    <cellStyle name="ФормулаНаКонтроль" xfId="2108"/>
    <cellStyle name="Хороший" xfId="2109"/>
    <cellStyle name="Хороший 10" xfId="2110"/>
    <cellStyle name="Хороший 2" xfId="2111"/>
    <cellStyle name="Хороший 2 2" xfId="2112"/>
    <cellStyle name="Хороший 3" xfId="2113"/>
    <cellStyle name="Хороший 3 2" xfId="2114"/>
    <cellStyle name="Хороший 4" xfId="2115"/>
    <cellStyle name="Хороший 4 2" xfId="2116"/>
    <cellStyle name="Хороший 5" xfId="2117"/>
    <cellStyle name="Хороший 5 2" xfId="2118"/>
    <cellStyle name="Хороший 6" xfId="2119"/>
    <cellStyle name="Хороший 6 2" xfId="2120"/>
    <cellStyle name="Хороший 7" xfId="2121"/>
    <cellStyle name="Хороший 7 2" xfId="2122"/>
    <cellStyle name="Хороший 8" xfId="2123"/>
    <cellStyle name="Хороший 8 2" xfId="2124"/>
    <cellStyle name="Хороший 9" xfId="2125"/>
    <cellStyle name="Хороший 9 2" xfId="2126"/>
    <cellStyle name="Цена_продукта" xfId="2127"/>
    <cellStyle name="Цифры по центру с десятыми" xfId="2128"/>
    <cellStyle name="Цифры по центру с десятыми 2" xfId="2129"/>
    <cellStyle name="Цифры по центру с десятыми 3" xfId="2130"/>
    <cellStyle name="Цифры по центру с десятыми 4" xfId="2131"/>
    <cellStyle name="число" xfId="2132"/>
    <cellStyle name="Џђћ–…ќ’ќ›‰" xfId="2133"/>
    <cellStyle name="Шапка" xfId="2134"/>
    <cellStyle name="Шапка таблицы" xfId="2135"/>
    <cellStyle name="ШАУ" xfId="2136"/>
    <cellStyle name="標準_PL-CF sheet" xfId="2137"/>
    <cellStyle name="䁺_x0001_" xfId="2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BALANCE.CALC.TARIFF.VSNA.2014P.REG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pub_114256%20(1)&#1090;&#1072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7zO12A1.tmp\BALANCE.CALC.TARIFF.VOTV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5">
        <row r="38">
          <cell r="C38" t="str">
            <v>VSNA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4">
        <row r="19">
          <cell r="F19">
            <v>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zoomScale="75" zoomScaleNormal="75" zoomScalePageLayoutView="0" workbookViewId="0" topLeftCell="A1">
      <pane xSplit="2" ySplit="8" topLeftCell="C1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31" sqref="R31"/>
    </sheetView>
  </sheetViews>
  <sheetFormatPr defaultColWidth="9.00390625" defaultRowHeight="12.75"/>
  <cols>
    <col min="1" max="1" width="12.375" style="0" customWidth="1"/>
    <col min="2" max="2" width="61.125" style="0" customWidth="1"/>
    <col min="3" max="16" width="3.875" style="0" hidden="1" customWidth="1"/>
    <col min="17" max="17" width="13.25390625" style="0" customWidth="1"/>
    <col min="18" max="18" width="17.625" style="0" customWidth="1"/>
    <col min="19" max="19" width="20.625" style="0" customWidth="1"/>
    <col min="21" max="21" width="9.25390625" style="0" bestFit="1" customWidth="1"/>
    <col min="23" max="23" width="13.875" style="0" bestFit="1" customWidth="1"/>
    <col min="24" max="24" width="17.25390625" style="0" bestFit="1" customWidth="1"/>
    <col min="25" max="25" width="11.75390625" style="0" bestFit="1" customWidth="1"/>
  </cols>
  <sheetData>
    <row r="1" ht="15.75">
      <c r="A1" s="1" t="s">
        <v>222</v>
      </c>
    </row>
    <row r="2" ht="15">
      <c r="C2" s="2"/>
    </row>
    <row r="3" spans="2:19" ht="47.25" customHeight="1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5" spans="1:19" ht="14.25" customHeight="1">
      <c r="A5" s="116" t="s">
        <v>1</v>
      </c>
      <c r="B5" s="116" t="s">
        <v>2</v>
      </c>
      <c r="C5" s="113" t="s">
        <v>3</v>
      </c>
      <c r="D5" s="113"/>
      <c r="E5" s="113"/>
      <c r="F5" s="113"/>
      <c r="G5" s="113"/>
      <c r="H5" s="110" t="s">
        <v>4</v>
      </c>
      <c r="I5" s="110"/>
      <c r="J5" s="110"/>
      <c r="K5" s="110"/>
      <c r="L5" s="110"/>
      <c r="M5" s="110"/>
      <c r="N5" s="110"/>
      <c r="O5" s="110"/>
      <c r="P5" s="110"/>
      <c r="Q5" s="112" t="s">
        <v>221</v>
      </c>
      <c r="R5" s="112"/>
      <c r="S5" s="112"/>
    </row>
    <row r="6" spans="1:19" ht="41.25" customHeight="1">
      <c r="A6" s="116"/>
      <c r="B6" s="116"/>
      <c r="C6" s="110" t="s">
        <v>5</v>
      </c>
      <c r="D6" s="110"/>
      <c r="E6" s="110" t="s">
        <v>6</v>
      </c>
      <c r="F6" s="110"/>
      <c r="G6" s="113" t="s">
        <v>7</v>
      </c>
      <c r="H6" s="110" t="s">
        <v>5</v>
      </c>
      <c r="I6" s="110"/>
      <c r="J6" s="110"/>
      <c r="K6" s="110" t="s">
        <v>8</v>
      </c>
      <c r="L6" s="110"/>
      <c r="M6" s="110"/>
      <c r="N6" s="110" t="s">
        <v>9</v>
      </c>
      <c r="O6" s="110"/>
      <c r="P6" s="110"/>
      <c r="Q6" s="110" t="s">
        <v>10</v>
      </c>
      <c r="R6" s="110"/>
      <c r="S6" s="110"/>
    </row>
    <row r="7" spans="1:19" ht="14.25" customHeight="1">
      <c r="A7" s="116"/>
      <c r="B7" s="116"/>
      <c r="C7" s="110" t="s">
        <v>11</v>
      </c>
      <c r="D7" s="5" t="s">
        <v>12</v>
      </c>
      <c r="E7" s="110" t="s">
        <v>11</v>
      </c>
      <c r="F7" s="5" t="s">
        <v>12</v>
      </c>
      <c r="G7" s="113"/>
      <c r="H7" s="110" t="s">
        <v>11</v>
      </c>
      <c r="I7" s="112" t="s">
        <v>12</v>
      </c>
      <c r="J7" s="112"/>
      <c r="K7" s="110" t="s">
        <v>11</v>
      </c>
      <c r="L7" s="110" t="s">
        <v>12</v>
      </c>
      <c r="M7" s="110"/>
      <c r="N7" s="110" t="s">
        <v>11</v>
      </c>
      <c r="O7" s="110" t="s">
        <v>12</v>
      </c>
      <c r="P7" s="110"/>
      <c r="Q7" s="110" t="s">
        <v>11</v>
      </c>
      <c r="R7" s="110" t="s">
        <v>12</v>
      </c>
      <c r="S7" s="110"/>
    </row>
    <row r="8" spans="1:19" ht="87.75" customHeight="1">
      <c r="A8" s="116"/>
      <c r="B8" s="116"/>
      <c r="C8" s="110"/>
      <c r="D8" s="4" t="s">
        <v>15</v>
      </c>
      <c r="E8" s="110"/>
      <c r="F8" s="4" t="s">
        <v>15</v>
      </c>
      <c r="G8" s="113"/>
      <c r="H8" s="110"/>
      <c r="I8" s="4" t="s">
        <v>16</v>
      </c>
      <c r="J8" s="4" t="s">
        <v>17</v>
      </c>
      <c r="K8" s="110"/>
      <c r="L8" s="4" t="s">
        <v>16</v>
      </c>
      <c r="M8" s="4" t="s">
        <v>17</v>
      </c>
      <c r="N8" s="110"/>
      <c r="O8" s="4" t="s">
        <v>16</v>
      </c>
      <c r="P8" s="4" t="s">
        <v>17</v>
      </c>
      <c r="Q8" s="110"/>
      <c r="R8" s="4" t="s">
        <v>18</v>
      </c>
      <c r="S8" s="4" t="s">
        <v>19</v>
      </c>
    </row>
    <row r="9" spans="1:19" ht="15.75">
      <c r="A9" s="6" t="s">
        <v>13</v>
      </c>
      <c r="B9" s="7" t="s">
        <v>14</v>
      </c>
      <c r="C9" s="4"/>
      <c r="D9" s="4"/>
      <c r="E9" s="4"/>
      <c r="F9" s="4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0" ht="28.5" customHeight="1">
      <c r="A10" s="8" t="s">
        <v>20</v>
      </c>
      <c r="B10" s="9" t="s">
        <v>21</v>
      </c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12">
        <v>128.83</v>
      </c>
      <c r="R10" s="12">
        <v>63.1</v>
      </c>
      <c r="S10" s="12">
        <v>65.73</v>
      </c>
      <c r="T10" s="13"/>
    </row>
    <row r="11" spans="1:19" ht="15.75">
      <c r="A11" s="8" t="s">
        <v>22</v>
      </c>
      <c r="B11" s="9" t="s">
        <v>23</v>
      </c>
      <c r="C11" s="4"/>
      <c r="D11" s="4"/>
      <c r="E11" s="4"/>
      <c r="F11" s="4"/>
      <c r="G11" s="3"/>
      <c r="H11" s="4"/>
      <c r="I11" s="4"/>
      <c r="J11" s="4"/>
      <c r="K11" s="4"/>
      <c r="L11" s="4"/>
      <c r="M11" s="4"/>
      <c r="N11" s="4"/>
      <c r="O11" s="4"/>
      <c r="P11" s="4"/>
      <c r="Q11" s="12"/>
      <c r="R11" s="12"/>
      <c r="S11" s="12"/>
    </row>
    <row r="12" spans="1:19" ht="15.75">
      <c r="A12" s="8" t="s">
        <v>24</v>
      </c>
      <c r="B12" s="14" t="s">
        <v>25</v>
      </c>
      <c r="C12" s="4"/>
      <c r="D12" s="4"/>
      <c r="E12" s="4"/>
      <c r="F12" s="4"/>
      <c r="G12" s="3"/>
      <c r="H12" s="4"/>
      <c r="I12" s="4"/>
      <c r="J12" s="4"/>
      <c r="K12" s="4"/>
      <c r="L12" s="4"/>
      <c r="M12" s="4"/>
      <c r="N12" s="4"/>
      <c r="O12" s="4"/>
      <c r="P12" s="4"/>
      <c r="Q12" s="12">
        <f>Q10</f>
        <v>128.83</v>
      </c>
      <c r="R12" s="12">
        <v>63.103</v>
      </c>
      <c r="S12" s="12">
        <v>65.727</v>
      </c>
    </row>
    <row r="13" spans="1:19" ht="30">
      <c r="A13" s="8" t="s">
        <v>26</v>
      </c>
      <c r="B13" s="9" t="s">
        <v>27</v>
      </c>
      <c r="C13" s="4"/>
      <c r="D13" s="4"/>
      <c r="E13" s="4"/>
      <c r="F13" s="4"/>
      <c r="G13" s="3"/>
      <c r="H13" s="4"/>
      <c r="I13" s="4"/>
      <c r="J13" s="4"/>
      <c r="K13" s="4"/>
      <c r="L13" s="4"/>
      <c r="M13" s="4"/>
      <c r="N13" s="4"/>
      <c r="O13" s="4"/>
      <c r="P13" s="4"/>
      <c r="Q13" s="12"/>
      <c r="R13" s="12"/>
      <c r="S13" s="12"/>
    </row>
    <row r="14" spans="1:19" ht="15.75">
      <c r="A14" s="8"/>
      <c r="B14" s="9" t="s">
        <v>28</v>
      </c>
      <c r="C14" s="4"/>
      <c r="D14" s="4"/>
      <c r="E14" s="4"/>
      <c r="F14" s="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">
      <c r="A15" s="8" t="s">
        <v>29</v>
      </c>
      <c r="B15" s="9" t="s">
        <v>30</v>
      </c>
      <c r="C15" s="4"/>
      <c r="D15" s="4"/>
      <c r="E15" s="4"/>
      <c r="F15" s="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8" t="s">
        <v>31</v>
      </c>
      <c r="B16" s="9" t="s">
        <v>32</v>
      </c>
      <c r="C16" s="4"/>
      <c r="D16" s="4"/>
      <c r="E16" s="4"/>
      <c r="F16" s="4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>
      <c r="A17" s="8"/>
      <c r="B17" s="9" t="s">
        <v>33</v>
      </c>
      <c r="C17" s="4"/>
      <c r="D17" s="4"/>
      <c r="E17" s="4"/>
      <c r="F17" s="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>
      <c r="A18" s="8" t="s">
        <v>34</v>
      </c>
      <c r="B18" s="9" t="s">
        <v>35</v>
      </c>
      <c r="C18" s="4"/>
      <c r="D18" s="4"/>
      <c r="E18" s="4"/>
      <c r="F18" s="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>
      <c r="A19" s="8" t="s">
        <v>36</v>
      </c>
      <c r="B19" s="15" t="s">
        <v>37</v>
      </c>
      <c r="C19" s="4"/>
      <c r="D19" s="4"/>
      <c r="E19" s="4"/>
      <c r="F19" s="4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0" ht="15.75">
      <c r="A20" s="8" t="s">
        <v>38</v>
      </c>
      <c r="B20" s="9" t="s">
        <v>39</v>
      </c>
      <c r="C20" s="4"/>
      <c r="D20" s="4"/>
      <c r="E20" s="4"/>
      <c r="F20" s="4"/>
      <c r="G20" s="3"/>
      <c r="H20" s="4"/>
      <c r="I20" s="4"/>
      <c r="J20" s="4"/>
      <c r="K20" s="4"/>
      <c r="L20" s="4"/>
      <c r="M20" s="4"/>
      <c r="N20" s="4"/>
      <c r="O20" s="4"/>
      <c r="P20" s="4"/>
      <c r="Q20" s="12"/>
      <c r="R20" s="12"/>
      <c r="S20" s="12"/>
      <c r="T20" s="13"/>
    </row>
    <row r="21" spans="1:19" ht="15.75">
      <c r="A21" s="8"/>
      <c r="B21" s="9" t="s">
        <v>40</v>
      </c>
      <c r="C21" s="4"/>
      <c r="D21" s="4"/>
      <c r="E21" s="4"/>
      <c r="F21" s="4"/>
      <c r="G21" s="3"/>
      <c r="H21" s="4"/>
      <c r="I21" s="4"/>
      <c r="J21" s="4"/>
      <c r="K21" s="4"/>
      <c r="L21" s="4"/>
      <c r="M21" s="4"/>
      <c r="N21" s="4"/>
      <c r="O21" s="4"/>
      <c r="P21" s="4"/>
      <c r="Q21" s="16"/>
      <c r="R21" s="16"/>
      <c r="S21" s="16"/>
    </row>
    <row r="22" spans="1:21" ht="15.75">
      <c r="A22" s="8" t="s">
        <v>41</v>
      </c>
      <c r="B22" s="17" t="s">
        <v>42</v>
      </c>
      <c r="C22" s="4"/>
      <c r="D22" s="4"/>
      <c r="E22" s="4"/>
      <c r="F22" s="4"/>
      <c r="G22" s="3"/>
      <c r="H22" s="4"/>
      <c r="I22" s="4"/>
      <c r="J22" s="4"/>
      <c r="K22" s="4"/>
      <c r="L22" s="4"/>
      <c r="M22" s="4"/>
      <c r="N22" s="4"/>
      <c r="O22" s="4"/>
      <c r="P22" s="4"/>
      <c r="Q22" s="19">
        <f>Q12</f>
        <v>128.83</v>
      </c>
      <c r="R22" s="19">
        <f>R12</f>
        <v>63.103</v>
      </c>
      <c r="S22" s="19">
        <f>S12</f>
        <v>65.727</v>
      </c>
      <c r="U22" s="13"/>
    </row>
    <row r="23" spans="1:19" ht="15.75">
      <c r="A23" s="8"/>
      <c r="B23" s="20" t="s">
        <v>43</v>
      </c>
      <c r="C23" s="4"/>
      <c r="D23" s="4"/>
      <c r="E23" s="4"/>
      <c r="F23" s="4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>
      <c r="A24" s="8"/>
      <c r="B24" s="20" t="s">
        <v>44</v>
      </c>
      <c r="C24" s="4"/>
      <c r="D24" s="4"/>
      <c r="E24" s="4"/>
      <c r="F24" s="4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21" t="s">
        <v>45</v>
      </c>
      <c r="B25" s="22" t="s">
        <v>46</v>
      </c>
      <c r="C25" s="4"/>
      <c r="D25" s="4"/>
      <c r="E25" s="4"/>
      <c r="F25" s="4"/>
      <c r="G25" s="3"/>
      <c r="H25" s="4"/>
      <c r="I25" s="4"/>
      <c r="J25" s="4"/>
      <c r="K25" s="4"/>
      <c r="L25" s="4"/>
      <c r="M25" s="4"/>
      <c r="N25" s="4"/>
      <c r="O25" s="4"/>
      <c r="P25" s="4"/>
      <c r="Q25" s="23">
        <f>Q22</f>
        <v>128.83</v>
      </c>
      <c r="R25" s="23">
        <f>R22</f>
        <v>63.103</v>
      </c>
      <c r="S25" s="23">
        <f>S22</f>
        <v>65.727</v>
      </c>
    </row>
    <row r="26" spans="1:19" ht="15.75">
      <c r="A26" s="8"/>
      <c r="B26" s="24" t="s">
        <v>47</v>
      </c>
      <c r="C26" s="4"/>
      <c r="D26" s="4"/>
      <c r="E26" s="4"/>
      <c r="F26" s="4"/>
      <c r="G26" s="3"/>
      <c r="H26" s="4"/>
      <c r="I26" s="4"/>
      <c r="J26" s="4"/>
      <c r="K26" s="4"/>
      <c r="L26" s="4"/>
      <c r="M26" s="4"/>
      <c r="N26" s="4"/>
      <c r="O26" s="4"/>
      <c r="P26" s="4"/>
      <c r="Q26" s="11">
        <v>59.792</v>
      </c>
      <c r="R26" s="11">
        <v>28.585</v>
      </c>
      <c r="S26" s="11">
        <v>31.207</v>
      </c>
    </row>
    <row r="27" spans="1:24" ht="15.75">
      <c r="A27" s="8"/>
      <c r="B27" s="20" t="s">
        <v>48</v>
      </c>
      <c r="C27" s="4"/>
      <c r="D27" s="4"/>
      <c r="E27" s="4"/>
      <c r="F27" s="4"/>
      <c r="G27" s="3"/>
      <c r="H27" s="4"/>
      <c r="I27" s="4"/>
      <c r="J27" s="4"/>
      <c r="K27" s="4"/>
      <c r="L27" s="4"/>
      <c r="M27" s="4"/>
      <c r="N27" s="4"/>
      <c r="O27" s="4"/>
      <c r="P27" s="4"/>
      <c r="Q27" s="107">
        <f>Q26</f>
        <v>59.792</v>
      </c>
      <c r="R27" s="107">
        <f>R26</f>
        <v>28.585</v>
      </c>
      <c r="S27" s="107">
        <f>S26</f>
        <v>31.207</v>
      </c>
      <c r="U27" s="25"/>
      <c r="W27" s="26"/>
      <c r="X27" s="26"/>
    </row>
    <row r="28" spans="1:24" ht="15.75">
      <c r="A28" s="8"/>
      <c r="B28" s="24" t="s">
        <v>49</v>
      </c>
      <c r="C28" s="4"/>
      <c r="D28" s="4"/>
      <c r="E28" s="4"/>
      <c r="F28" s="4"/>
      <c r="G28" s="3"/>
      <c r="H28" s="4"/>
      <c r="I28" s="4"/>
      <c r="J28" s="4"/>
      <c r="K28" s="4"/>
      <c r="L28" s="4"/>
      <c r="M28" s="4"/>
      <c r="N28" s="4"/>
      <c r="O28" s="4"/>
      <c r="P28" s="4"/>
      <c r="Q28" s="107">
        <v>2.485</v>
      </c>
      <c r="R28" s="107">
        <v>1.242</v>
      </c>
      <c r="S28" s="107">
        <v>1.243</v>
      </c>
      <c r="W28" s="26"/>
      <c r="X28" s="26"/>
    </row>
    <row r="29" spans="1:24" ht="30">
      <c r="A29" s="8"/>
      <c r="B29" s="24" t="s">
        <v>50</v>
      </c>
      <c r="C29" s="4"/>
      <c r="D29" s="4"/>
      <c r="E29" s="4"/>
      <c r="F29" s="4"/>
      <c r="G29" s="3"/>
      <c r="H29" s="4"/>
      <c r="I29" s="4"/>
      <c r="J29" s="4"/>
      <c r="K29" s="4"/>
      <c r="L29" s="4"/>
      <c r="M29" s="4"/>
      <c r="N29" s="4"/>
      <c r="O29" s="4"/>
      <c r="P29" s="4"/>
      <c r="Q29" s="107"/>
      <c r="R29" s="107"/>
      <c r="S29" s="107"/>
      <c r="V29" s="25"/>
      <c r="W29" s="27"/>
      <c r="X29" s="27"/>
    </row>
    <row r="30" spans="1:19" ht="15.75">
      <c r="A30" s="8"/>
      <c r="B30" s="28" t="s">
        <v>51</v>
      </c>
      <c r="C30" s="4"/>
      <c r="D30" s="4"/>
      <c r="E30" s="4"/>
      <c r="F30" s="4"/>
      <c r="G30" s="3"/>
      <c r="H30" s="4"/>
      <c r="I30" s="4"/>
      <c r="J30" s="4"/>
      <c r="K30" s="4"/>
      <c r="L30" s="4"/>
      <c r="M30" s="4"/>
      <c r="N30" s="4"/>
      <c r="O30" s="4"/>
      <c r="P30" s="4"/>
      <c r="Q30" s="107">
        <v>66.553</v>
      </c>
      <c r="R30" s="107">
        <v>33.276</v>
      </c>
      <c r="S30" s="107">
        <v>33.277</v>
      </c>
    </row>
    <row r="31" spans="1:21" ht="15.75">
      <c r="A31" s="8" t="s">
        <v>52</v>
      </c>
      <c r="B31" s="17" t="s">
        <v>53</v>
      </c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  <c r="N31" s="4"/>
      <c r="O31" s="4"/>
      <c r="P31" s="4"/>
      <c r="Q31" s="12">
        <f>Q34+Q32</f>
        <v>89.474</v>
      </c>
      <c r="R31" s="12">
        <f>R34+R32</f>
        <v>44.067</v>
      </c>
      <c r="S31" s="12">
        <f>S34+S32</f>
        <v>45.407000000000004</v>
      </c>
      <c r="U31" s="13"/>
    </row>
    <row r="32" spans="1:21" ht="15.75">
      <c r="A32" s="8"/>
      <c r="B32" s="29" t="s">
        <v>54</v>
      </c>
      <c r="C32" s="4"/>
      <c r="D32" s="4"/>
      <c r="E32" s="4"/>
      <c r="F32" s="4"/>
      <c r="G32" s="3"/>
      <c r="H32" s="4"/>
      <c r="I32" s="4"/>
      <c r="J32" s="4"/>
      <c r="K32" s="4"/>
      <c r="L32" s="4"/>
      <c r="M32" s="4"/>
      <c r="N32" s="4"/>
      <c r="O32" s="4"/>
      <c r="P32" s="4"/>
      <c r="Q32" s="11">
        <v>66.06</v>
      </c>
      <c r="R32" s="30">
        <v>32.36</v>
      </c>
      <c r="S32" s="30">
        <v>33.7</v>
      </c>
      <c r="U32" s="13"/>
    </row>
    <row r="33" spans="1:19" ht="15.75">
      <c r="A33" s="8"/>
      <c r="B33" s="31" t="s">
        <v>55</v>
      </c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  <c r="Q33" s="32">
        <f>Q32/Q10</f>
        <v>0.5127687650391989</v>
      </c>
      <c r="R33" s="32">
        <f>R32/R10</f>
        <v>0.5128367670364501</v>
      </c>
      <c r="S33" s="32">
        <f>S32/S10</f>
        <v>0.5127034839494904</v>
      </c>
    </row>
    <row r="34" spans="1:19" ht="30.75">
      <c r="A34" s="8"/>
      <c r="B34" s="35" t="s">
        <v>56</v>
      </c>
      <c r="C34" s="7"/>
      <c r="D34" s="7"/>
      <c r="E34" s="7"/>
      <c r="F34" s="7"/>
      <c r="G34" s="7"/>
      <c r="H34" s="4"/>
      <c r="I34" s="4"/>
      <c r="J34" s="4"/>
      <c r="K34" s="4"/>
      <c r="L34" s="4"/>
      <c r="M34" s="4"/>
      <c r="N34" s="4"/>
      <c r="O34" s="4"/>
      <c r="P34" s="4"/>
      <c r="Q34" s="11">
        <v>23.414</v>
      </c>
      <c r="R34" s="11">
        <v>11.707</v>
      </c>
      <c r="S34" s="11">
        <v>11.707</v>
      </c>
    </row>
    <row r="35" spans="1:19" ht="15.75">
      <c r="A35" s="6" t="s">
        <v>57</v>
      </c>
      <c r="B35" s="7" t="s">
        <v>58</v>
      </c>
      <c r="C35" s="37"/>
      <c r="D35" s="37"/>
      <c r="E35" s="37"/>
      <c r="F35" s="37"/>
      <c r="G35" s="3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20" ht="15.75">
      <c r="A36" s="38" t="s">
        <v>59</v>
      </c>
      <c r="B36" s="17" t="s">
        <v>60</v>
      </c>
      <c r="C36" s="7"/>
      <c r="D36" s="7"/>
      <c r="E36" s="7"/>
      <c r="F36" s="7"/>
      <c r="G36" s="7"/>
      <c r="H36" s="28"/>
      <c r="I36" s="28"/>
      <c r="J36" s="28"/>
      <c r="K36" s="28"/>
      <c r="L36" s="28"/>
      <c r="M36" s="28"/>
      <c r="N36" s="28"/>
      <c r="O36" s="28"/>
      <c r="P36" s="28"/>
      <c r="Q36" s="36">
        <v>480</v>
      </c>
      <c r="R36" s="28"/>
      <c r="S36" s="28"/>
      <c r="T36" s="26"/>
    </row>
    <row r="37" spans="1:19" ht="15.75">
      <c r="A37" s="38" t="s">
        <v>61</v>
      </c>
      <c r="B37" s="39" t="s">
        <v>62</v>
      </c>
      <c r="C37" s="17"/>
      <c r="D37" s="17"/>
      <c r="E37" s="17"/>
      <c r="F37" s="40"/>
      <c r="G37" s="17"/>
      <c r="H37" s="28"/>
      <c r="I37" s="40"/>
      <c r="J37" s="40"/>
      <c r="K37" s="28"/>
      <c r="L37" s="28"/>
      <c r="M37" s="28"/>
      <c r="N37" s="28"/>
      <c r="O37" s="40"/>
      <c r="P37" s="40"/>
      <c r="Q37" s="36">
        <v>480</v>
      </c>
      <c r="R37" s="40"/>
      <c r="S37" s="40"/>
    </row>
    <row r="38" spans="1:19" ht="12.75" customHeight="1">
      <c r="A38" s="65" t="s">
        <v>63</v>
      </c>
      <c r="B38" s="42" t="s">
        <v>64</v>
      </c>
      <c r="C38" s="39"/>
      <c r="D38" s="39"/>
      <c r="E38" s="39"/>
      <c r="F38" s="40"/>
      <c r="G38" s="39"/>
      <c r="H38" s="28"/>
      <c r="I38" s="40"/>
      <c r="J38" s="40"/>
      <c r="K38" s="28"/>
      <c r="L38" s="28"/>
      <c r="M38" s="28"/>
      <c r="N38" s="28"/>
      <c r="O38" s="40"/>
      <c r="P38" s="40"/>
      <c r="Q38" s="10">
        <f>Q31</f>
        <v>89.474</v>
      </c>
      <c r="R38" s="40"/>
      <c r="S38" s="40"/>
    </row>
    <row r="39" spans="1:19" ht="15.75">
      <c r="A39" s="65" t="s">
        <v>65</v>
      </c>
      <c r="B39" s="42" t="s">
        <v>66</v>
      </c>
      <c r="C39" s="42"/>
      <c r="D39" s="42"/>
      <c r="E39" s="42"/>
      <c r="F39" s="40"/>
      <c r="G39" s="42"/>
      <c r="H39" s="28"/>
      <c r="I39" s="40"/>
      <c r="J39" s="40"/>
      <c r="K39" s="28"/>
      <c r="L39" s="28"/>
      <c r="M39" s="28"/>
      <c r="N39" s="28"/>
      <c r="O39" s="40"/>
      <c r="P39" s="40"/>
      <c r="Q39" s="10"/>
      <c r="R39" s="40"/>
      <c r="S39" s="40"/>
    </row>
    <row r="40" spans="1:19" ht="15.75">
      <c r="A40" s="65" t="s">
        <v>67</v>
      </c>
      <c r="B40" s="42" t="s">
        <v>68</v>
      </c>
      <c r="C40" s="42"/>
      <c r="D40" s="42"/>
      <c r="E40" s="42"/>
      <c r="F40" s="40"/>
      <c r="G40" s="42"/>
      <c r="H40" s="28"/>
      <c r="I40" s="40"/>
      <c r="J40" s="40"/>
      <c r="K40" s="28"/>
      <c r="L40" s="28"/>
      <c r="M40" s="28"/>
      <c r="N40" s="28"/>
      <c r="O40" s="40"/>
      <c r="P40" s="40"/>
      <c r="Q40" s="36">
        <f>Q36</f>
        <v>480</v>
      </c>
      <c r="R40" s="40"/>
      <c r="S40" s="40"/>
    </row>
    <row r="41" spans="1:19" ht="15.75">
      <c r="A41" s="66" t="s">
        <v>69</v>
      </c>
      <c r="B41" s="44" t="s">
        <v>70</v>
      </c>
      <c r="C41" s="42"/>
      <c r="D41" s="42"/>
      <c r="E41" s="42"/>
      <c r="F41" s="40"/>
      <c r="G41" s="42"/>
      <c r="H41" s="28"/>
      <c r="I41" s="40"/>
      <c r="J41" s="40"/>
      <c r="K41" s="28"/>
      <c r="L41" s="28"/>
      <c r="M41" s="28"/>
      <c r="N41" s="28"/>
      <c r="O41" s="40"/>
      <c r="P41" s="40"/>
      <c r="Q41" s="36">
        <f>Q40/Q42</f>
        <v>5.364686948163712</v>
      </c>
      <c r="R41" s="40"/>
      <c r="S41" s="40"/>
    </row>
    <row r="42" spans="1:21" ht="15.75">
      <c r="A42" s="66" t="s">
        <v>71</v>
      </c>
      <c r="B42" s="44" t="s">
        <v>64</v>
      </c>
      <c r="C42" s="44"/>
      <c r="D42" s="44"/>
      <c r="E42" s="44"/>
      <c r="F42" s="40"/>
      <c r="G42" s="44"/>
      <c r="H42" s="28"/>
      <c r="I42" s="40"/>
      <c r="J42" s="40"/>
      <c r="K42" s="28"/>
      <c r="L42" s="28"/>
      <c r="M42" s="28"/>
      <c r="N42" s="28"/>
      <c r="O42" s="40"/>
      <c r="P42" s="40"/>
      <c r="Q42" s="10">
        <f>Q38</f>
        <v>89.474</v>
      </c>
      <c r="R42" s="40"/>
      <c r="S42" s="40"/>
      <c r="T42" s="26"/>
      <c r="U42" s="26"/>
    </row>
    <row r="43" spans="1:19" ht="15.75" hidden="1">
      <c r="A43" s="41" t="s">
        <v>72</v>
      </c>
      <c r="B43" s="45" t="s">
        <v>73</v>
      </c>
      <c r="C43" s="44"/>
      <c r="D43" s="44"/>
      <c r="E43" s="44"/>
      <c r="F43" s="40"/>
      <c r="G43" s="44"/>
      <c r="H43" s="28"/>
      <c r="I43" s="40"/>
      <c r="J43" s="40"/>
      <c r="K43" s="28"/>
      <c r="L43" s="28"/>
      <c r="M43" s="28"/>
      <c r="N43" s="28"/>
      <c r="O43" s="40"/>
      <c r="P43" s="40"/>
      <c r="Q43" s="10"/>
      <c r="R43" s="40"/>
      <c r="S43" s="40"/>
    </row>
    <row r="44" spans="1:19" ht="30" hidden="1">
      <c r="A44" s="43" t="s">
        <v>74</v>
      </c>
      <c r="B44" s="44" t="s">
        <v>75</v>
      </c>
      <c r="C44" s="45"/>
      <c r="D44" s="45"/>
      <c r="E44" s="45"/>
      <c r="F44" s="40"/>
      <c r="G44" s="45"/>
      <c r="H44" s="28"/>
      <c r="I44" s="40"/>
      <c r="J44" s="40"/>
      <c r="K44" s="28"/>
      <c r="L44" s="28"/>
      <c r="M44" s="28"/>
      <c r="N44" s="28"/>
      <c r="O44" s="40"/>
      <c r="P44" s="40"/>
      <c r="Q44" s="10"/>
      <c r="R44" s="40"/>
      <c r="S44" s="40"/>
    </row>
    <row r="45" spans="1:19" ht="30" hidden="1">
      <c r="A45" s="43" t="s">
        <v>76</v>
      </c>
      <c r="B45" s="44" t="s">
        <v>77</v>
      </c>
      <c r="C45" s="44"/>
      <c r="D45" s="44"/>
      <c r="E45" s="44"/>
      <c r="F45" s="40"/>
      <c r="G45" s="44"/>
      <c r="H45" s="28"/>
      <c r="I45" s="40"/>
      <c r="J45" s="40"/>
      <c r="K45" s="28"/>
      <c r="L45" s="28"/>
      <c r="M45" s="28"/>
      <c r="N45" s="28"/>
      <c r="O45" s="40"/>
      <c r="P45" s="40"/>
      <c r="Q45" s="28"/>
      <c r="R45" s="40"/>
      <c r="S45" s="40"/>
    </row>
    <row r="46" spans="1:19" ht="15" hidden="1">
      <c r="A46" s="41" t="s">
        <v>78</v>
      </c>
      <c r="B46" s="42" t="s">
        <v>79</v>
      </c>
      <c r="C46" s="44"/>
      <c r="D46" s="44"/>
      <c r="E46" s="44"/>
      <c r="F46" s="40"/>
      <c r="G46" s="44"/>
      <c r="H46" s="28"/>
      <c r="I46" s="40"/>
      <c r="J46" s="40"/>
      <c r="K46" s="28"/>
      <c r="L46" s="28"/>
      <c r="M46" s="28"/>
      <c r="N46" s="28"/>
      <c r="O46" s="40"/>
      <c r="P46" s="40"/>
      <c r="Q46" s="28"/>
      <c r="R46" s="40"/>
      <c r="S46" s="40"/>
    </row>
    <row r="47" spans="1:19" ht="30" hidden="1">
      <c r="A47" s="43" t="s">
        <v>80</v>
      </c>
      <c r="B47" s="44" t="s">
        <v>70</v>
      </c>
      <c r="C47" s="42"/>
      <c r="D47" s="42"/>
      <c r="E47" s="42"/>
      <c r="F47" s="40"/>
      <c r="G47" s="42"/>
      <c r="H47" s="28"/>
      <c r="I47" s="40"/>
      <c r="J47" s="40"/>
      <c r="K47" s="28"/>
      <c r="L47" s="28"/>
      <c r="M47" s="28"/>
      <c r="N47" s="28"/>
      <c r="O47" s="40"/>
      <c r="P47" s="40"/>
      <c r="Q47" s="28"/>
      <c r="R47" s="40"/>
      <c r="S47" s="40"/>
    </row>
    <row r="48" spans="1:19" ht="30" hidden="1">
      <c r="A48" s="43" t="s">
        <v>81</v>
      </c>
      <c r="B48" s="44" t="s">
        <v>64</v>
      </c>
      <c r="C48" s="44"/>
      <c r="D48" s="44"/>
      <c r="E48" s="44"/>
      <c r="F48" s="40"/>
      <c r="G48" s="44"/>
      <c r="H48" s="28"/>
      <c r="I48" s="40"/>
      <c r="J48" s="40"/>
      <c r="K48" s="28"/>
      <c r="L48" s="28"/>
      <c r="M48" s="28"/>
      <c r="N48" s="28"/>
      <c r="O48" s="40"/>
      <c r="P48" s="40"/>
      <c r="Q48" s="28"/>
      <c r="R48" s="40"/>
      <c r="S48" s="40"/>
    </row>
    <row r="49" spans="1:19" ht="15" hidden="1">
      <c r="A49" s="41" t="s">
        <v>82</v>
      </c>
      <c r="B49" s="45" t="s">
        <v>83</v>
      </c>
      <c r="C49" s="44"/>
      <c r="D49" s="44"/>
      <c r="E49" s="44"/>
      <c r="F49" s="40"/>
      <c r="G49" s="44"/>
      <c r="H49" s="28"/>
      <c r="I49" s="40"/>
      <c r="J49" s="40"/>
      <c r="K49" s="28"/>
      <c r="L49" s="28"/>
      <c r="M49" s="28"/>
      <c r="N49" s="28"/>
      <c r="O49" s="40"/>
      <c r="P49" s="40"/>
      <c r="Q49" s="28"/>
      <c r="R49" s="40"/>
      <c r="S49" s="40"/>
    </row>
    <row r="50" spans="1:19" ht="30" hidden="1">
      <c r="A50" s="43" t="s">
        <v>84</v>
      </c>
      <c r="B50" s="44" t="s">
        <v>75</v>
      </c>
      <c r="C50" s="45"/>
      <c r="D50" s="45"/>
      <c r="E50" s="45"/>
      <c r="F50" s="40"/>
      <c r="G50" s="45"/>
      <c r="H50" s="28"/>
      <c r="I50" s="40"/>
      <c r="J50" s="40"/>
      <c r="K50" s="28"/>
      <c r="L50" s="28"/>
      <c r="M50" s="28"/>
      <c r="N50" s="28"/>
      <c r="O50" s="40"/>
      <c r="P50" s="40"/>
      <c r="Q50" s="28"/>
      <c r="R50" s="40"/>
      <c r="S50" s="40"/>
    </row>
    <row r="51" spans="1:19" ht="30" hidden="1">
      <c r="A51" s="43" t="s">
        <v>85</v>
      </c>
      <c r="B51" s="44" t="s">
        <v>77</v>
      </c>
      <c r="C51" s="44"/>
      <c r="D51" s="44"/>
      <c r="E51" s="44"/>
      <c r="F51" s="40"/>
      <c r="G51" s="44"/>
      <c r="H51" s="28"/>
      <c r="I51" s="40"/>
      <c r="J51" s="40"/>
      <c r="K51" s="28"/>
      <c r="L51" s="28"/>
      <c r="M51" s="28"/>
      <c r="N51" s="28"/>
      <c r="O51" s="40"/>
      <c r="P51" s="40"/>
      <c r="Q51" s="28"/>
      <c r="R51" s="40"/>
      <c r="S51" s="40"/>
    </row>
    <row r="52" spans="1:19" ht="15" hidden="1">
      <c r="A52" s="41" t="s">
        <v>86</v>
      </c>
      <c r="B52" s="42" t="s">
        <v>87</v>
      </c>
      <c r="C52" s="44"/>
      <c r="D52" s="44"/>
      <c r="E52" s="44"/>
      <c r="F52" s="40"/>
      <c r="G52" s="44"/>
      <c r="H52" s="28"/>
      <c r="I52" s="40"/>
      <c r="J52" s="40"/>
      <c r="K52" s="28"/>
      <c r="L52" s="28"/>
      <c r="M52" s="28"/>
      <c r="N52" s="28"/>
      <c r="O52" s="40"/>
      <c r="P52" s="40"/>
      <c r="Q52" s="28"/>
      <c r="R52" s="40"/>
      <c r="S52" s="40"/>
    </row>
    <row r="53" spans="1:19" ht="30" hidden="1">
      <c r="A53" s="43" t="s">
        <v>88</v>
      </c>
      <c r="B53" s="44" t="s">
        <v>70</v>
      </c>
      <c r="C53" s="42"/>
      <c r="D53" s="42"/>
      <c r="E53" s="42"/>
      <c r="F53" s="40"/>
      <c r="G53" s="42"/>
      <c r="H53" s="28"/>
      <c r="I53" s="40"/>
      <c r="J53" s="40"/>
      <c r="K53" s="28"/>
      <c r="L53" s="28"/>
      <c r="M53" s="28"/>
      <c r="N53" s="28"/>
      <c r="O53" s="40"/>
      <c r="P53" s="40"/>
      <c r="Q53" s="28"/>
      <c r="R53" s="40"/>
      <c r="S53" s="40"/>
    </row>
    <row r="54" spans="1:19" ht="30" hidden="1">
      <c r="A54" s="43" t="s">
        <v>89</v>
      </c>
      <c r="B54" s="44" t="s">
        <v>64</v>
      </c>
      <c r="C54" s="44"/>
      <c r="D54" s="44"/>
      <c r="E54" s="44"/>
      <c r="F54" s="40"/>
      <c r="G54" s="44"/>
      <c r="H54" s="28"/>
      <c r="I54" s="40"/>
      <c r="J54" s="40"/>
      <c r="K54" s="28"/>
      <c r="L54" s="28"/>
      <c r="M54" s="28"/>
      <c r="N54" s="28"/>
      <c r="O54" s="40"/>
      <c r="P54" s="40"/>
      <c r="Q54" s="28"/>
      <c r="R54" s="40"/>
      <c r="S54" s="40"/>
    </row>
    <row r="55" spans="1:19" ht="15" hidden="1">
      <c r="A55" s="41" t="s">
        <v>90</v>
      </c>
      <c r="B55" s="45" t="s">
        <v>91</v>
      </c>
      <c r="C55" s="44"/>
      <c r="D55" s="44"/>
      <c r="E55" s="44"/>
      <c r="F55" s="40"/>
      <c r="G55" s="44"/>
      <c r="H55" s="28"/>
      <c r="I55" s="40"/>
      <c r="J55" s="40"/>
      <c r="K55" s="28"/>
      <c r="L55" s="28"/>
      <c r="M55" s="28"/>
      <c r="N55" s="28"/>
      <c r="O55" s="40"/>
      <c r="P55" s="40"/>
      <c r="Q55" s="28"/>
      <c r="R55" s="40"/>
      <c r="S55" s="40"/>
    </row>
    <row r="56" spans="1:19" ht="30" hidden="1">
      <c r="A56" s="43" t="s">
        <v>92</v>
      </c>
      <c r="B56" s="44" t="s">
        <v>75</v>
      </c>
      <c r="C56" s="45"/>
      <c r="D56" s="45"/>
      <c r="E56" s="45"/>
      <c r="F56" s="40"/>
      <c r="G56" s="45"/>
      <c r="H56" s="28"/>
      <c r="I56" s="40"/>
      <c r="J56" s="40"/>
      <c r="K56" s="28"/>
      <c r="L56" s="28"/>
      <c r="M56" s="28"/>
      <c r="N56" s="28"/>
      <c r="O56" s="40"/>
      <c r="P56" s="40"/>
      <c r="Q56" s="28"/>
      <c r="R56" s="40"/>
      <c r="S56" s="40"/>
    </row>
    <row r="57" spans="1:19" ht="30" hidden="1">
      <c r="A57" s="43" t="s">
        <v>93</v>
      </c>
      <c r="B57" s="44" t="s">
        <v>77</v>
      </c>
      <c r="C57" s="44"/>
      <c r="D57" s="44"/>
      <c r="E57" s="44"/>
      <c r="F57" s="40"/>
      <c r="G57" s="44"/>
      <c r="H57" s="28"/>
      <c r="I57" s="40"/>
      <c r="J57" s="40"/>
      <c r="K57" s="28"/>
      <c r="L57" s="28"/>
      <c r="M57" s="28"/>
      <c r="N57" s="28"/>
      <c r="O57" s="40"/>
      <c r="P57" s="40"/>
      <c r="Q57" s="28"/>
      <c r="R57" s="40"/>
      <c r="S57" s="40"/>
    </row>
    <row r="58" spans="1:19" ht="15.75" hidden="1">
      <c r="A58" s="41" t="s">
        <v>94</v>
      </c>
      <c r="B58" s="42" t="s">
        <v>95</v>
      </c>
      <c r="C58" s="44"/>
      <c r="D58" s="44"/>
      <c r="E58" s="44"/>
      <c r="F58" s="40"/>
      <c r="G58" s="44"/>
      <c r="H58" s="28"/>
      <c r="I58" s="40"/>
      <c r="J58" s="40"/>
      <c r="K58" s="28"/>
      <c r="L58" s="28"/>
      <c r="M58" s="28"/>
      <c r="N58" s="28"/>
      <c r="O58" s="40"/>
      <c r="P58" s="40"/>
      <c r="Q58" s="10"/>
      <c r="R58" s="40"/>
      <c r="S58" s="40"/>
    </row>
    <row r="59" spans="1:19" ht="30" hidden="1">
      <c r="A59" s="43" t="s">
        <v>96</v>
      </c>
      <c r="B59" s="44" t="s">
        <v>70</v>
      </c>
      <c r="C59" s="42"/>
      <c r="D59" s="42"/>
      <c r="E59" s="42"/>
      <c r="F59" s="40"/>
      <c r="G59" s="42"/>
      <c r="H59" s="28"/>
      <c r="I59" s="40"/>
      <c r="J59" s="40"/>
      <c r="K59" s="28"/>
      <c r="L59" s="28"/>
      <c r="M59" s="28"/>
      <c r="N59" s="28"/>
      <c r="O59" s="40"/>
      <c r="P59" s="40"/>
      <c r="Q59" s="10"/>
      <c r="R59" s="40"/>
      <c r="S59" s="40"/>
    </row>
    <row r="60" spans="1:19" ht="30" hidden="1">
      <c r="A60" s="43" t="s">
        <v>97</v>
      </c>
      <c r="B60" s="44" t="s">
        <v>64</v>
      </c>
      <c r="C60" s="44"/>
      <c r="D60" s="44"/>
      <c r="E60" s="44"/>
      <c r="F60" s="40"/>
      <c r="G60" s="44"/>
      <c r="H60" s="28"/>
      <c r="I60" s="40"/>
      <c r="J60" s="40"/>
      <c r="K60" s="28"/>
      <c r="L60" s="28"/>
      <c r="M60" s="28"/>
      <c r="N60" s="28"/>
      <c r="O60" s="40"/>
      <c r="P60" s="40"/>
      <c r="Q60" s="10"/>
      <c r="R60" s="40"/>
      <c r="S60" s="40"/>
    </row>
    <row r="61" spans="1:19" ht="15.75" hidden="1">
      <c r="A61" s="41" t="s">
        <v>98</v>
      </c>
      <c r="B61" s="45" t="s">
        <v>99</v>
      </c>
      <c r="C61" s="44"/>
      <c r="D61" s="44"/>
      <c r="E61" s="44"/>
      <c r="F61" s="40"/>
      <c r="G61" s="44"/>
      <c r="H61" s="28"/>
      <c r="I61" s="40"/>
      <c r="J61" s="40"/>
      <c r="K61" s="28"/>
      <c r="L61" s="28"/>
      <c r="M61" s="28"/>
      <c r="N61" s="28"/>
      <c r="O61" s="40"/>
      <c r="P61" s="40"/>
      <c r="Q61" s="10"/>
      <c r="R61" s="40"/>
      <c r="S61" s="40"/>
    </row>
    <row r="62" spans="1:19" ht="30" hidden="1">
      <c r="A62" s="43" t="s">
        <v>100</v>
      </c>
      <c r="B62" s="44" t="s">
        <v>75</v>
      </c>
      <c r="C62" s="45"/>
      <c r="D62" s="45"/>
      <c r="E62" s="45"/>
      <c r="F62" s="40"/>
      <c r="G62" s="45"/>
      <c r="H62" s="28"/>
      <c r="I62" s="40"/>
      <c r="J62" s="40"/>
      <c r="K62" s="28"/>
      <c r="L62" s="28"/>
      <c r="M62" s="28"/>
      <c r="N62" s="28"/>
      <c r="O62" s="40"/>
      <c r="P62" s="40"/>
      <c r="Q62" s="10"/>
      <c r="R62" s="40"/>
      <c r="S62" s="40"/>
    </row>
    <row r="63" spans="1:19" ht="30" hidden="1">
      <c r="A63" s="43" t="s">
        <v>101</v>
      </c>
      <c r="B63" s="44" t="s">
        <v>77</v>
      </c>
      <c r="C63" s="44"/>
      <c r="D63" s="44"/>
      <c r="E63" s="44"/>
      <c r="F63" s="40"/>
      <c r="G63" s="44"/>
      <c r="H63" s="28"/>
      <c r="I63" s="40"/>
      <c r="J63" s="40"/>
      <c r="K63" s="28"/>
      <c r="L63" s="28"/>
      <c r="M63" s="28"/>
      <c r="N63" s="28"/>
      <c r="O63" s="40"/>
      <c r="P63" s="40"/>
      <c r="Q63" s="10"/>
      <c r="R63" s="40"/>
      <c r="S63" s="40"/>
    </row>
    <row r="64" spans="1:19" ht="15.75" hidden="1">
      <c r="A64" s="43" t="s">
        <v>102</v>
      </c>
      <c r="B64" s="44" t="s">
        <v>103</v>
      </c>
      <c r="C64" s="44"/>
      <c r="D64" s="44"/>
      <c r="E64" s="44"/>
      <c r="F64" s="40"/>
      <c r="G64" s="44"/>
      <c r="H64" s="28"/>
      <c r="I64" s="40"/>
      <c r="J64" s="40"/>
      <c r="K64" s="28"/>
      <c r="L64" s="28"/>
      <c r="M64" s="28"/>
      <c r="N64" s="28"/>
      <c r="O64" s="40"/>
      <c r="P64" s="40"/>
      <c r="Q64" s="10"/>
      <c r="R64" s="40"/>
      <c r="S64" s="40"/>
    </row>
    <row r="65" spans="1:19" ht="15.75" hidden="1">
      <c r="A65" s="43" t="s">
        <v>104</v>
      </c>
      <c r="B65" s="44" t="s">
        <v>70</v>
      </c>
      <c r="C65" s="44"/>
      <c r="D65" s="44"/>
      <c r="E65" s="44"/>
      <c r="F65" s="40"/>
      <c r="G65" s="44"/>
      <c r="H65" s="28"/>
      <c r="I65" s="40"/>
      <c r="J65" s="40"/>
      <c r="K65" s="28"/>
      <c r="L65" s="28"/>
      <c r="M65" s="28"/>
      <c r="N65" s="28"/>
      <c r="O65" s="40"/>
      <c r="P65" s="40"/>
      <c r="Q65" s="10"/>
      <c r="R65" s="40"/>
      <c r="S65" s="40"/>
    </row>
    <row r="66" spans="1:19" ht="15.75" hidden="1">
      <c r="A66" s="43" t="s">
        <v>105</v>
      </c>
      <c r="B66" s="44" t="s">
        <v>64</v>
      </c>
      <c r="C66" s="44"/>
      <c r="D66" s="44"/>
      <c r="E66" s="44"/>
      <c r="F66" s="40"/>
      <c r="G66" s="44"/>
      <c r="H66" s="28"/>
      <c r="I66" s="40"/>
      <c r="J66" s="40"/>
      <c r="K66" s="28"/>
      <c r="L66" s="28"/>
      <c r="M66" s="28"/>
      <c r="N66" s="28"/>
      <c r="O66" s="40"/>
      <c r="P66" s="40"/>
      <c r="Q66" s="10"/>
      <c r="R66" s="40"/>
      <c r="S66" s="40"/>
    </row>
    <row r="67" spans="1:19" ht="15.75">
      <c r="A67" s="38" t="s">
        <v>106</v>
      </c>
      <c r="B67" s="17" t="s">
        <v>107</v>
      </c>
      <c r="C67" s="44"/>
      <c r="D67" s="44"/>
      <c r="E67" s="44"/>
      <c r="F67" s="40"/>
      <c r="G67" s="44"/>
      <c r="H67" s="28"/>
      <c r="I67" s="40"/>
      <c r="J67" s="40"/>
      <c r="K67" s="28"/>
      <c r="L67" s="28"/>
      <c r="M67" s="28"/>
      <c r="N67" s="28"/>
      <c r="O67" s="40"/>
      <c r="P67" s="40"/>
      <c r="Q67" s="10"/>
      <c r="R67" s="40"/>
      <c r="S67" s="40"/>
    </row>
    <row r="68" spans="1:19" ht="15.75">
      <c r="A68" s="38" t="s">
        <v>108</v>
      </c>
      <c r="B68" s="17" t="s">
        <v>109</v>
      </c>
      <c r="C68" s="46"/>
      <c r="D68" s="46"/>
      <c r="E68" s="46"/>
      <c r="F68" s="40"/>
      <c r="G68" s="46"/>
      <c r="H68" s="28"/>
      <c r="I68" s="40"/>
      <c r="J68" s="40"/>
      <c r="K68" s="28"/>
      <c r="L68" s="28"/>
      <c r="M68" s="28"/>
      <c r="N68" s="28"/>
      <c r="O68" s="40"/>
      <c r="P68" s="40"/>
      <c r="Q68" s="36"/>
      <c r="R68" s="40"/>
      <c r="S68" s="40"/>
    </row>
    <row r="69" spans="1:19" ht="15.75">
      <c r="A69" s="38" t="s">
        <v>110</v>
      </c>
      <c r="B69" s="17" t="s">
        <v>111</v>
      </c>
      <c r="C69" s="17"/>
      <c r="D69" s="17"/>
      <c r="E69" s="17"/>
      <c r="F69" s="40"/>
      <c r="G69" s="17"/>
      <c r="H69" s="28"/>
      <c r="I69" s="40"/>
      <c r="J69" s="40"/>
      <c r="K69" s="28"/>
      <c r="L69" s="28"/>
      <c r="M69" s="28"/>
      <c r="N69" s="28"/>
      <c r="O69" s="40"/>
      <c r="P69" s="40"/>
      <c r="Q69" s="36">
        <v>379.8</v>
      </c>
      <c r="R69" s="40"/>
      <c r="S69" s="40"/>
    </row>
    <row r="70" spans="1:19" ht="15.75">
      <c r="A70" s="38" t="s">
        <v>112</v>
      </c>
      <c r="B70" s="17" t="s">
        <v>113</v>
      </c>
      <c r="C70" s="17"/>
      <c r="D70" s="17"/>
      <c r="E70" s="17"/>
      <c r="F70" s="40"/>
      <c r="G70" s="17"/>
      <c r="H70" s="28"/>
      <c r="I70" s="40"/>
      <c r="J70" s="40"/>
      <c r="K70" s="28"/>
      <c r="L70" s="28"/>
      <c r="M70" s="28"/>
      <c r="N70" s="28"/>
      <c r="O70" s="40"/>
      <c r="P70" s="40"/>
      <c r="Q70" s="10"/>
      <c r="R70" s="40"/>
      <c r="S70" s="40"/>
    </row>
    <row r="71" spans="1:19" ht="15.75">
      <c r="A71" s="38" t="s">
        <v>114</v>
      </c>
      <c r="B71" s="47" t="s">
        <v>115</v>
      </c>
      <c r="C71" s="17"/>
      <c r="D71" s="17"/>
      <c r="E71" s="17"/>
      <c r="F71" s="40"/>
      <c r="G71" s="17"/>
      <c r="H71" s="28"/>
      <c r="I71" s="40"/>
      <c r="J71" s="40"/>
      <c r="K71" s="28"/>
      <c r="L71" s="28"/>
      <c r="M71" s="28"/>
      <c r="N71" s="28"/>
      <c r="O71" s="40"/>
      <c r="P71" s="40"/>
      <c r="Q71" s="10"/>
      <c r="R71" s="40"/>
      <c r="S71" s="40"/>
    </row>
    <row r="72" spans="1:19" ht="15.75">
      <c r="A72" s="38" t="s">
        <v>116</v>
      </c>
      <c r="B72" s="47" t="s">
        <v>117</v>
      </c>
      <c r="C72" s="47"/>
      <c r="D72" s="47"/>
      <c r="E72" s="47"/>
      <c r="F72" s="40"/>
      <c r="G72" s="47"/>
      <c r="H72" s="28"/>
      <c r="I72" s="40"/>
      <c r="J72" s="40"/>
      <c r="K72" s="28"/>
      <c r="L72" s="28"/>
      <c r="M72" s="28"/>
      <c r="N72" s="28"/>
      <c r="O72" s="40"/>
      <c r="P72" s="40"/>
      <c r="Q72" s="10"/>
      <c r="R72" s="40"/>
      <c r="S72" s="40"/>
    </row>
    <row r="73" spans="1:19" ht="15.75">
      <c r="A73" s="38" t="s">
        <v>118</v>
      </c>
      <c r="B73" s="47" t="s">
        <v>119</v>
      </c>
      <c r="C73" s="47"/>
      <c r="D73" s="47"/>
      <c r="E73" s="47"/>
      <c r="F73" s="40"/>
      <c r="G73" s="47"/>
      <c r="H73" s="28"/>
      <c r="I73" s="40"/>
      <c r="J73" s="40"/>
      <c r="K73" s="28"/>
      <c r="L73" s="28"/>
      <c r="M73" s="28"/>
      <c r="N73" s="28"/>
      <c r="O73" s="40"/>
      <c r="P73" s="40"/>
      <c r="Q73" s="10"/>
      <c r="R73" s="40"/>
      <c r="S73" s="40"/>
    </row>
    <row r="74" spans="1:19" ht="15.75">
      <c r="A74" s="38" t="s">
        <v>120</v>
      </c>
      <c r="B74" s="17" t="s">
        <v>121</v>
      </c>
      <c r="C74" s="47"/>
      <c r="D74" s="47"/>
      <c r="E74" s="47"/>
      <c r="F74" s="40"/>
      <c r="G74" s="47"/>
      <c r="H74" s="28"/>
      <c r="I74" s="40"/>
      <c r="J74" s="40"/>
      <c r="K74" s="28"/>
      <c r="L74" s="28"/>
      <c r="M74" s="28"/>
      <c r="N74" s="28"/>
      <c r="O74" s="40"/>
      <c r="P74" s="40"/>
      <c r="Q74" s="64">
        <v>300</v>
      </c>
      <c r="R74" s="40"/>
      <c r="S74" s="40"/>
    </row>
    <row r="75" spans="1:19" ht="15.75">
      <c r="A75" s="38" t="s">
        <v>122</v>
      </c>
      <c r="B75" s="17" t="s">
        <v>123</v>
      </c>
      <c r="C75" s="17"/>
      <c r="D75" s="17"/>
      <c r="E75" s="17"/>
      <c r="F75" s="40"/>
      <c r="G75" s="17"/>
      <c r="H75" s="28"/>
      <c r="I75" s="40"/>
      <c r="J75" s="40"/>
      <c r="K75" s="28"/>
      <c r="L75" s="28"/>
      <c r="M75" s="28"/>
      <c r="N75" s="28"/>
      <c r="O75" s="40"/>
      <c r="P75" s="40"/>
      <c r="Q75" s="10"/>
      <c r="R75" s="40"/>
      <c r="S75" s="40"/>
    </row>
    <row r="76" spans="1:19" ht="15.75">
      <c r="A76" s="38" t="s">
        <v>124</v>
      </c>
      <c r="B76" s="48" t="s">
        <v>125</v>
      </c>
      <c r="C76" s="17"/>
      <c r="D76" s="17"/>
      <c r="E76" s="17"/>
      <c r="F76" s="40"/>
      <c r="G76" s="17"/>
      <c r="H76" s="28"/>
      <c r="I76" s="40"/>
      <c r="J76" s="40"/>
      <c r="K76" s="28"/>
      <c r="L76" s="28"/>
      <c r="M76" s="28"/>
      <c r="N76" s="28"/>
      <c r="O76" s="40"/>
      <c r="P76" s="40"/>
      <c r="Q76" s="10"/>
      <c r="R76" s="40"/>
      <c r="S76" s="40"/>
    </row>
    <row r="77" spans="1:19" ht="30">
      <c r="A77" s="38"/>
      <c r="B77" s="49" t="s">
        <v>126</v>
      </c>
      <c r="C77" s="17"/>
      <c r="D77" s="17"/>
      <c r="E77" s="17"/>
      <c r="F77" s="40"/>
      <c r="G77" s="17"/>
      <c r="H77" s="28"/>
      <c r="I77" s="40"/>
      <c r="J77" s="40"/>
      <c r="K77" s="28"/>
      <c r="L77" s="28"/>
      <c r="M77" s="28"/>
      <c r="N77" s="28"/>
      <c r="O77" s="40"/>
      <c r="P77" s="40"/>
      <c r="Q77" s="10"/>
      <c r="R77" s="40"/>
      <c r="S77" s="40"/>
    </row>
    <row r="78" spans="1:19" ht="30">
      <c r="A78" s="38"/>
      <c r="B78" s="49" t="s">
        <v>127</v>
      </c>
      <c r="C78" s="50"/>
      <c r="D78" s="50"/>
      <c r="E78" s="50"/>
      <c r="F78" s="40"/>
      <c r="G78" s="50"/>
      <c r="H78" s="28"/>
      <c r="I78" s="40"/>
      <c r="J78" s="40"/>
      <c r="K78" s="28"/>
      <c r="L78" s="28"/>
      <c r="M78" s="28"/>
      <c r="N78" s="28"/>
      <c r="O78" s="40"/>
      <c r="P78" s="40"/>
      <c r="Q78" s="10"/>
      <c r="R78" s="40"/>
      <c r="S78" s="40"/>
    </row>
    <row r="79" spans="1:19" ht="15.75">
      <c r="A79" s="38"/>
      <c r="B79" s="50" t="s">
        <v>128</v>
      </c>
      <c r="C79" s="50"/>
      <c r="D79" s="50"/>
      <c r="E79" s="50"/>
      <c r="F79" s="40"/>
      <c r="G79" s="50"/>
      <c r="H79" s="28"/>
      <c r="I79" s="40"/>
      <c r="J79" s="40"/>
      <c r="K79" s="28"/>
      <c r="L79" s="28"/>
      <c r="M79" s="28"/>
      <c r="N79" s="28"/>
      <c r="O79" s="40"/>
      <c r="P79" s="40"/>
      <c r="Q79" s="10"/>
      <c r="R79" s="40"/>
      <c r="S79" s="40"/>
    </row>
    <row r="80" spans="1:19" ht="30">
      <c r="A80" s="38"/>
      <c r="B80" s="50" t="s">
        <v>129</v>
      </c>
      <c r="C80" s="50"/>
      <c r="D80" s="50"/>
      <c r="E80" s="50"/>
      <c r="F80" s="40"/>
      <c r="G80" s="50"/>
      <c r="H80" s="28"/>
      <c r="I80" s="40"/>
      <c r="J80" s="40"/>
      <c r="K80" s="28"/>
      <c r="L80" s="28"/>
      <c r="M80" s="28"/>
      <c r="N80" s="28"/>
      <c r="O80" s="40"/>
      <c r="P80" s="40"/>
      <c r="Q80" s="10"/>
      <c r="R80" s="40"/>
      <c r="S80" s="40"/>
    </row>
    <row r="81" spans="1:19" ht="30">
      <c r="A81" s="38"/>
      <c r="B81" s="50" t="s">
        <v>130</v>
      </c>
      <c r="C81" s="50"/>
      <c r="D81" s="50"/>
      <c r="E81" s="50"/>
      <c r="F81" s="40"/>
      <c r="G81" s="50"/>
      <c r="H81" s="28"/>
      <c r="I81" s="40"/>
      <c r="J81" s="40"/>
      <c r="K81" s="28"/>
      <c r="L81" s="28"/>
      <c r="M81" s="28"/>
      <c r="N81" s="28"/>
      <c r="O81" s="40"/>
      <c r="P81" s="40"/>
      <c r="Q81" s="10"/>
      <c r="R81" s="40"/>
      <c r="S81" s="40"/>
    </row>
    <row r="82" spans="1:19" ht="30">
      <c r="A82" s="38" t="s">
        <v>131</v>
      </c>
      <c r="B82" s="48" t="s">
        <v>132</v>
      </c>
      <c r="C82" s="42"/>
      <c r="D82" s="42"/>
      <c r="E82" s="42"/>
      <c r="F82" s="40"/>
      <c r="G82" s="42"/>
      <c r="H82" s="28"/>
      <c r="I82" s="40"/>
      <c r="J82" s="40"/>
      <c r="K82" s="28"/>
      <c r="L82" s="28"/>
      <c r="M82" s="28"/>
      <c r="N82" s="28"/>
      <c r="O82" s="40"/>
      <c r="P82" s="40"/>
      <c r="Q82" s="10"/>
      <c r="R82" s="40"/>
      <c r="S82" s="40"/>
    </row>
    <row r="83" spans="1:19" ht="15.75">
      <c r="A83" s="38" t="s">
        <v>133</v>
      </c>
      <c r="B83" s="17" t="s">
        <v>134</v>
      </c>
      <c r="C83" s="42"/>
      <c r="D83" s="42"/>
      <c r="E83" s="42"/>
      <c r="F83" s="40"/>
      <c r="G83" s="42"/>
      <c r="H83" s="28"/>
      <c r="I83" s="40"/>
      <c r="J83" s="40"/>
      <c r="K83" s="28"/>
      <c r="L83" s="28"/>
      <c r="M83" s="28"/>
      <c r="N83" s="28"/>
      <c r="O83" s="40"/>
      <c r="P83" s="40"/>
      <c r="Q83" s="36">
        <v>900</v>
      </c>
      <c r="R83" s="40"/>
      <c r="S83" s="40"/>
    </row>
    <row r="84" spans="1:19" ht="30">
      <c r="A84" s="51" t="s">
        <v>135</v>
      </c>
      <c r="B84" s="48" t="s">
        <v>136</v>
      </c>
      <c r="C84" s="50"/>
      <c r="D84" s="50"/>
      <c r="E84" s="50"/>
      <c r="F84" s="40"/>
      <c r="G84" s="50"/>
      <c r="H84" s="28"/>
      <c r="I84" s="40"/>
      <c r="J84" s="40"/>
      <c r="K84" s="28"/>
      <c r="L84" s="28"/>
      <c r="M84" s="28"/>
      <c r="N84" s="28"/>
      <c r="O84" s="40"/>
      <c r="P84" s="40"/>
      <c r="Q84" s="36">
        <v>900</v>
      </c>
      <c r="R84" s="40"/>
      <c r="S84" s="40"/>
    </row>
    <row r="85" spans="1:19" ht="30">
      <c r="A85" s="51"/>
      <c r="B85" s="42" t="s">
        <v>137</v>
      </c>
      <c r="C85" s="50"/>
      <c r="D85" s="50"/>
      <c r="E85" s="50"/>
      <c r="F85" s="40"/>
      <c r="G85" s="50"/>
      <c r="H85" s="28"/>
      <c r="I85" s="40"/>
      <c r="J85" s="40"/>
      <c r="K85" s="28"/>
      <c r="L85" s="28"/>
      <c r="M85" s="28"/>
      <c r="N85" s="28"/>
      <c r="O85" s="40"/>
      <c r="P85" s="40"/>
      <c r="Q85" s="10"/>
      <c r="R85" s="40"/>
      <c r="S85" s="40"/>
    </row>
    <row r="86" spans="1:19" ht="45">
      <c r="A86" s="51"/>
      <c r="B86" s="42" t="s">
        <v>138</v>
      </c>
      <c r="C86" s="50"/>
      <c r="D86" s="50"/>
      <c r="E86" s="50"/>
      <c r="F86" s="40"/>
      <c r="G86" s="50"/>
      <c r="H86" s="28"/>
      <c r="I86" s="40"/>
      <c r="J86" s="40"/>
      <c r="K86" s="28"/>
      <c r="L86" s="28"/>
      <c r="M86" s="28"/>
      <c r="N86" s="28"/>
      <c r="O86" s="40"/>
      <c r="P86" s="40"/>
      <c r="Q86" s="10"/>
      <c r="R86" s="40"/>
      <c r="S86" s="40"/>
    </row>
    <row r="87" spans="1:19" ht="15.75">
      <c r="A87" s="51"/>
      <c r="B87" s="50" t="s">
        <v>128</v>
      </c>
      <c r="C87" s="50"/>
      <c r="D87" s="50"/>
      <c r="E87" s="50"/>
      <c r="F87" s="40"/>
      <c r="G87" s="50"/>
      <c r="H87" s="28"/>
      <c r="I87" s="40"/>
      <c r="J87" s="40"/>
      <c r="K87" s="28"/>
      <c r="L87" s="28"/>
      <c r="M87" s="28"/>
      <c r="N87" s="28"/>
      <c r="O87" s="40"/>
      <c r="P87" s="40"/>
      <c r="Q87" s="10"/>
      <c r="R87" s="40"/>
      <c r="S87" s="40"/>
    </row>
    <row r="88" spans="1:19" ht="30">
      <c r="A88" s="51"/>
      <c r="B88" s="50" t="s">
        <v>129</v>
      </c>
      <c r="C88" s="49"/>
      <c r="D88" s="49"/>
      <c r="E88" s="49"/>
      <c r="F88" s="40"/>
      <c r="G88" s="49"/>
      <c r="H88" s="28"/>
      <c r="I88" s="40"/>
      <c r="J88" s="40"/>
      <c r="K88" s="28"/>
      <c r="L88" s="28"/>
      <c r="M88" s="28"/>
      <c r="N88" s="28"/>
      <c r="O88" s="40"/>
      <c r="P88" s="40"/>
      <c r="Q88" s="10"/>
      <c r="R88" s="40"/>
      <c r="S88" s="40"/>
    </row>
    <row r="89" spans="1:19" ht="30">
      <c r="A89" s="51"/>
      <c r="B89" s="50" t="s">
        <v>130</v>
      </c>
      <c r="C89" s="49"/>
      <c r="D89" s="49"/>
      <c r="E89" s="49"/>
      <c r="F89" s="40"/>
      <c r="G89" s="49"/>
      <c r="H89" s="28"/>
      <c r="I89" s="40"/>
      <c r="J89" s="40"/>
      <c r="K89" s="28"/>
      <c r="L89" s="28"/>
      <c r="M89" s="28"/>
      <c r="N89" s="28"/>
      <c r="O89" s="40"/>
      <c r="P89" s="40"/>
      <c r="Q89" s="10"/>
      <c r="R89" s="40"/>
      <c r="S89" s="40"/>
    </row>
    <row r="90" spans="1:19" ht="15.75">
      <c r="A90" s="38">
        <v>2.8</v>
      </c>
      <c r="B90" s="17" t="s">
        <v>139</v>
      </c>
      <c r="C90" s="50"/>
      <c r="D90" s="50"/>
      <c r="E90" s="50"/>
      <c r="F90" s="40"/>
      <c r="G90" s="50"/>
      <c r="H90" s="28"/>
      <c r="I90" s="40"/>
      <c r="J90" s="40"/>
      <c r="K90" s="28"/>
      <c r="L90" s="28"/>
      <c r="M90" s="28"/>
      <c r="N90" s="28"/>
      <c r="O90" s="40"/>
      <c r="P90" s="40"/>
      <c r="Q90" s="36">
        <v>271.8</v>
      </c>
      <c r="R90" s="40"/>
      <c r="S90" s="40"/>
    </row>
    <row r="91" spans="1:19" ht="30">
      <c r="A91" s="38" t="s">
        <v>140</v>
      </c>
      <c r="B91" s="52" t="s">
        <v>141</v>
      </c>
      <c r="C91" s="50"/>
      <c r="D91" s="50"/>
      <c r="E91" s="50"/>
      <c r="F91" s="40"/>
      <c r="G91" s="50"/>
      <c r="H91" s="28"/>
      <c r="I91" s="40"/>
      <c r="J91" s="40"/>
      <c r="K91" s="28"/>
      <c r="L91" s="28"/>
      <c r="M91" s="28"/>
      <c r="N91" s="28"/>
      <c r="O91" s="40"/>
      <c r="P91" s="40"/>
      <c r="Q91" s="10">
        <f>Q90/Q84*100</f>
        <v>30.2</v>
      </c>
      <c r="R91" s="40"/>
      <c r="S91" s="40"/>
    </row>
    <row r="92" spans="1:19" ht="15.75">
      <c r="A92" s="53" t="str">
        <f>IF(TEMPLATE_SPHERE_CODE="VOTV","","2.9")</f>
        <v>2.9</v>
      </c>
      <c r="B92" s="17" t="str">
        <f>IF(TEMPLATE_SPHERE_CODE="VOTV","","Покупная вода")</f>
        <v>Покупная вода</v>
      </c>
      <c r="C92" s="50"/>
      <c r="D92" s="50"/>
      <c r="E92" s="50"/>
      <c r="F92" s="40"/>
      <c r="G92" s="50"/>
      <c r="H92" s="28"/>
      <c r="I92" s="40"/>
      <c r="J92" s="40"/>
      <c r="K92" s="28"/>
      <c r="L92" s="28"/>
      <c r="M92" s="28"/>
      <c r="N92" s="28"/>
      <c r="O92" s="40"/>
      <c r="P92" s="40"/>
      <c r="Q92" s="10"/>
      <c r="R92" s="40"/>
      <c r="S92" s="40"/>
    </row>
    <row r="93" spans="1:19" ht="15.75">
      <c r="A93" s="53" t="str">
        <f>IF(TEMPLATE_SPHERE_CODE="VOTV","","2.9.1")</f>
        <v>2.9.1</v>
      </c>
      <c r="B93" s="50" t="str">
        <f>IF(TEMPLATE_SPHERE_CODE="VOTV","","тариф (руб/куб.м.)")</f>
        <v>тариф (руб/куб.м.)</v>
      </c>
      <c r="C93" s="50"/>
      <c r="D93" s="50"/>
      <c r="E93" s="50"/>
      <c r="F93" s="40"/>
      <c r="G93" s="50"/>
      <c r="H93" s="28"/>
      <c r="I93" s="40"/>
      <c r="J93" s="40"/>
      <c r="K93" s="28"/>
      <c r="L93" s="28"/>
      <c r="M93" s="28"/>
      <c r="N93" s="28"/>
      <c r="O93" s="40"/>
      <c r="P93" s="40"/>
      <c r="Q93" s="10"/>
      <c r="R93" s="40"/>
      <c r="S93" s="40"/>
    </row>
    <row r="94" spans="1:19" ht="15.75">
      <c r="A94" s="53" t="str">
        <f>IF(TEMPLATE_SPHERE_CODE="VOTV","","2.9.2")</f>
        <v>2.9.2</v>
      </c>
      <c r="B94" s="50" t="str">
        <f>IF(TEMPLATE_SPHERE_CODE="VOTV","","объём (тыс. куб.м)")</f>
        <v>объём (тыс. куб.м)</v>
      </c>
      <c r="C94" s="49"/>
      <c r="D94" s="49"/>
      <c r="E94" s="49"/>
      <c r="F94" s="40"/>
      <c r="G94" s="49"/>
      <c r="H94" s="28"/>
      <c r="I94" s="40"/>
      <c r="J94" s="40"/>
      <c r="K94" s="28"/>
      <c r="L94" s="28"/>
      <c r="M94" s="28"/>
      <c r="N94" s="28"/>
      <c r="O94" s="40"/>
      <c r="P94" s="40"/>
      <c r="Q94" s="10"/>
      <c r="R94" s="40"/>
      <c r="S94" s="40"/>
    </row>
    <row r="95" spans="1:19" ht="15.75">
      <c r="A95" s="53" t="str">
        <f>IF(TEMPLATE_SPHERE_CODE="VOTV","","2.9.3")</f>
        <v>2.9.3</v>
      </c>
      <c r="B95" s="50" t="str">
        <f>IF(TEMPLATE_SPHERE_CODE="VOTV","","покупка потерь")</f>
        <v>покупка потерь</v>
      </c>
      <c r="C95" s="49"/>
      <c r="D95" s="49"/>
      <c r="E95" s="49"/>
      <c r="F95" s="40"/>
      <c r="G95" s="49"/>
      <c r="H95" s="28"/>
      <c r="I95" s="40"/>
      <c r="J95" s="40"/>
      <c r="K95" s="28"/>
      <c r="L95" s="28"/>
      <c r="M95" s="28"/>
      <c r="N95" s="28"/>
      <c r="O95" s="40"/>
      <c r="P95" s="40"/>
      <c r="Q95" s="10"/>
      <c r="R95" s="40"/>
      <c r="S95" s="40"/>
    </row>
    <row r="96" spans="1:19" ht="30">
      <c r="A96" s="38" t="s">
        <v>142</v>
      </c>
      <c r="B96" s="17" t="str">
        <f>"Услуги по транспортированию "&amp;IF(TEMPLATE_SPHERE_CODE="VOTV","стоков","неочищенной воды")&amp;", оказываемые сторонними организациями"</f>
        <v>Услуги по транспортированию неочищенной воды, оказываемые сторонними организациями</v>
      </c>
      <c r="C96" s="50"/>
      <c r="D96" s="50"/>
      <c r="E96" s="50"/>
      <c r="F96" s="40"/>
      <c r="G96" s="50"/>
      <c r="H96" s="28"/>
      <c r="I96" s="40"/>
      <c r="J96" s="40"/>
      <c r="K96" s="28"/>
      <c r="L96" s="28"/>
      <c r="M96" s="28"/>
      <c r="N96" s="28"/>
      <c r="O96" s="40"/>
      <c r="P96" s="40"/>
      <c r="Q96" s="10"/>
      <c r="R96" s="40"/>
      <c r="S96" s="40"/>
    </row>
    <row r="97" spans="1:19" ht="15.75">
      <c r="A97" s="51" t="s">
        <v>143</v>
      </c>
      <c r="B97" s="50" t="str">
        <f>IF(TEMPLATE_SPHERE_CODE="VOTV","","тариф (руб/куб.м.)")</f>
        <v>тариф (руб/куб.м.)</v>
      </c>
      <c r="C97" s="49"/>
      <c r="D97" s="49"/>
      <c r="E97" s="49"/>
      <c r="F97" s="40"/>
      <c r="G97" s="49"/>
      <c r="H97" s="28"/>
      <c r="I97" s="40"/>
      <c r="J97" s="40"/>
      <c r="K97" s="28"/>
      <c r="L97" s="28"/>
      <c r="M97" s="28"/>
      <c r="N97" s="28"/>
      <c r="O97" s="40"/>
      <c r="P97" s="40"/>
      <c r="Q97" s="10"/>
      <c r="R97" s="40"/>
      <c r="S97" s="40"/>
    </row>
    <row r="98" spans="1:19" ht="15.75">
      <c r="A98" s="51" t="s">
        <v>144</v>
      </c>
      <c r="B98" s="50" t="str">
        <f>IF(TEMPLATE_SPHERE_CODE="VOTV","","объём (тыс. куб.м)")</f>
        <v>объём (тыс. куб.м)</v>
      </c>
      <c r="C98" s="42"/>
      <c r="D98" s="42"/>
      <c r="E98" s="42"/>
      <c r="F98" s="40"/>
      <c r="G98" s="42"/>
      <c r="H98" s="28"/>
      <c r="I98" s="40"/>
      <c r="J98" s="40"/>
      <c r="K98" s="28"/>
      <c r="L98" s="28"/>
      <c r="M98" s="28"/>
      <c r="N98" s="28"/>
      <c r="O98" s="40"/>
      <c r="P98" s="40"/>
      <c r="Q98" s="10"/>
      <c r="R98" s="40"/>
      <c r="S98" s="40"/>
    </row>
    <row r="99" spans="1:19" ht="45">
      <c r="A99" s="51" t="s">
        <v>145</v>
      </c>
      <c r="B99" s="17" t="str">
        <f>"Услуги "&amp;IF(TEMPLATE_SPHERE_CODE="VOTV","по утилизации осадка","холодного водоснабжения по транспортированию воды")&amp;", оказываемые сторонними организациями"</f>
        <v>Услуги холодного водоснабжения по транспортированию воды, оказываемые сторонними организациями</v>
      </c>
      <c r="C99" s="50"/>
      <c r="D99" s="50"/>
      <c r="E99" s="50"/>
      <c r="F99" s="40"/>
      <c r="G99" s="50"/>
      <c r="H99" s="28"/>
      <c r="I99" s="40"/>
      <c r="J99" s="40"/>
      <c r="K99" s="28"/>
      <c r="L99" s="28"/>
      <c r="M99" s="28"/>
      <c r="N99" s="28"/>
      <c r="O99" s="40"/>
      <c r="P99" s="40"/>
      <c r="Q99" s="10"/>
      <c r="R99" s="40"/>
      <c r="S99" s="40"/>
    </row>
    <row r="100" spans="1:19" ht="15.75">
      <c r="A100" s="51" t="s">
        <v>146</v>
      </c>
      <c r="B100" s="50" t="str">
        <f>IF(TEMPLATE_SPHERE_CODE="VOTV","","тариф (руб/куб.м.)")</f>
        <v>тариф (руб/куб.м.)</v>
      </c>
      <c r="C100" s="49"/>
      <c r="D100" s="49"/>
      <c r="E100" s="49"/>
      <c r="F100" s="40"/>
      <c r="G100" s="49"/>
      <c r="H100" s="28"/>
      <c r="I100" s="40"/>
      <c r="J100" s="40"/>
      <c r="K100" s="28"/>
      <c r="L100" s="28"/>
      <c r="M100" s="28"/>
      <c r="N100" s="28"/>
      <c r="O100" s="40"/>
      <c r="P100" s="40"/>
      <c r="Q100" s="10"/>
      <c r="R100" s="40"/>
      <c r="S100" s="40"/>
    </row>
    <row r="101" spans="1:19" ht="15.75">
      <c r="A101" s="51" t="s">
        <v>147</v>
      </c>
      <c r="B101" s="50" t="str">
        <f>IF(TEMPLATE_SPHERE_CODE="VOTV","","объём (тыс. куб.м)")</f>
        <v>объём (тыс. куб.м)</v>
      </c>
      <c r="C101" s="42"/>
      <c r="D101" s="42"/>
      <c r="E101" s="42"/>
      <c r="F101" s="40"/>
      <c r="G101" s="42"/>
      <c r="H101" s="28"/>
      <c r="I101" s="40"/>
      <c r="J101" s="40"/>
      <c r="K101" s="28"/>
      <c r="L101" s="28"/>
      <c r="M101" s="28"/>
      <c r="N101" s="28"/>
      <c r="O101" s="40"/>
      <c r="P101" s="40"/>
      <c r="Q101" s="10"/>
      <c r="R101" s="40"/>
      <c r="S101" s="40"/>
    </row>
    <row r="102" spans="1:19" ht="15.75">
      <c r="A102" s="51" t="s">
        <v>148</v>
      </c>
      <c r="B102" s="17" t="s">
        <v>149</v>
      </c>
      <c r="C102" s="17"/>
      <c r="D102" s="17"/>
      <c r="E102" s="17"/>
      <c r="F102" s="40"/>
      <c r="G102" s="17"/>
      <c r="H102" s="28"/>
      <c r="I102" s="40"/>
      <c r="J102" s="40"/>
      <c r="K102" s="28"/>
      <c r="L102" s="28"/>
      <c r="M102" s="28"/>
      <c r="N102" s="28"/>
      <c r="O102" s="40"/>
      <c r="P102" s="40"/>
      <c r="Q102" s="36">
        <v>258.55</v>
      </c>
      <c r="R102" s="40"/>
      <c r="S102" s="40"/>
    </row>
    <row r="103" spans="1:20" ht="15.75">
      <c r="A103" s="51"/>
      <c r="B103" s="48" t="s">
        <v>150</v>
      </c>
      <c r="C103" s="52"/>
      <c r="D103" s="52"/>
      <c r="E103" s="52"/>
      <c r="F103" s="40"/>
      <c r="G103" s="52"/>
      <c r="H103" s="28"/>
      <c r="I103" s="40"/>
      <c r="J103" s="40"/>
      <c r="K103" s="28"/>
      <c r="L103" s="28"/>
      <c r="M103" s="28"/>
      <c r="N103" s="28"/>
      <c r="O103" s="40"/>
      <c r="P103" s="40"/>
      <c r="Q103" s="36"/>
      <c r="R103" s="40"/>
      <c r="S103" s="40"/>
      <c r="T103" s="26"/>
    </row>
    <row r="104" spans="1:19" ht="30">
      <c r="A104" s="51"/>
      <c r="B104" s="49" t="s">
        <v>151</v>
      </c>
      <c r="C104" s="50"/>
      <c r="D104" s="50"/>
      <c r="E104" s="50"/>
      <c r="F104" s="40"/>
      <c r="G104" s="50"/>
      <c r="H104" s="28"/>
      <c r="I104" s="40"/>
      <c r="J104" s="40"/>
      <c r="K104" s="28"/>
      <c r="L104" s="28"/>
      <c r="M104" s="28"/>
      <c r="N104" s="28"/>
      <c r="O104" s="40"/>
      <c r="P104" s="40"/>
      <c r="Q104" s="36"/>
      <c r="R104" s="40"/>
      <c r="S104" s="40"/>
    </row>
    <row r="105" spans="1:19" ht="30">
      <c r="A105" s="51"/>
      <c r="B105" s="49" t="s">
        <v>152</v>
      </c>
      <c r="C105" s="50"/>
      <c r="D105" s="50"/>
      <c r="E105" s="50"/>
      <c r="F105" s="40"/>
      <c r="G105" s="50"/>
      <c r="H105" s="28"/>
      <c r="I105" s="40"/>
      <c r="J105" s="40"/>
      <c r="K105" s="28"/>
      <c r="L105" s="28"/>
      <c r="M105" s="28"/>
      <c r="N105" s="28"/>
      <c r="O105" s="40"/>
      <c r="P105" s="40"/>
      <c r="Q105" s="10"/>
      <c r="R105" s="40"/>
      <c r="S105" s="40"/>
    </row>
    <row r="106" spans="1:20" ht="15.75">
      <c r="A106" s="38">
        <v>2.13</v>
      </c>
      <c r="B106" s="17" t="s">
        <v>153</v>
      </c>
      <c r="C106" s="50"/>
      <c r="D106" s="50"/>
      <c r="E106" s="50"/>
      <c r="F106" s="40"/>
      <c r="G106" s="50"/>
      <c r="H106" s="28"/>
      <c r="I106" s="40"/>
      <c r="J106" s="40"/>
      <c r="K106" s="28"/>
      <c r="L106" s="28"/>
      <c r="M106" s="28"/>
      <c r="N106" s="28"/>
      <c r="O106" s="40"/>
      <c r="P106" s="40"/>
      <c r="Q106" s="36">
        <v>149</v>
      </c>
      <c r="R106" s="40"/>
      <c r="S106" s="40"/>
      <c r="T106" s="26"/>
    </row>
    <row r="107" spans="1:19" ht="31.5">
      <c r="A107" s="51" t="s">
        <v>154</v>
      </c>
      <c r="B107" s="22" t="s">
        <v>155</v>
      </c>
      <c r="C107" s="50"/>
      <c r="D107" s="50"/>
      <c r="E107" s="50"/>
      <c r="F107" s="40"/>
      <c r="G107" s="50"/>
      <c r="H107" s="28"/>
      <c r="I107" s="40"/>
      <c r="J107" s="40"/>
      <c r="K107" s="28"/>
      <c r="L107" s="28"/>
      <c r="M107" s="28"/>
      <c r="N107" s="28"/>
      <c r="O107" s="40"/>
      <c r="P107" s="40"/>
      <c r="Q107" s="36">
        <f>Q36+Q68+Q74+Q83+Q90+Q102+Q106+Q69</f>
        <v>2739.15</v>
      </c>
      <c r="R107" s="10"/>
      <c r="S107" s="10"/>
    </row>
    <row r="108" spans="1:19" ht="15.75">
      <c r="A108" s="51" t="s">
        <v>156</v>
      </c>
      <c r="B108" s="17" t="s">
        <v>157</v>
      </c>
      <c r="C108" s="50"/>
      <c r="D108" s="50"/>
      <c r="E108" s="50"/>
      <c r="F108" s="40"/>
      <c r="G108" s="50"/>
      <c r="H108" s="28"/>
      <c r="I108" s="40"/>
      <c r="J108" s="40"/>
      <c r="K108" s="28"/>
      <c r="L108" s="28"/>
      <c r="M108" s="28"/>
      <c r="N108" s="28"/>
      <c r="O108" s="40"/>
      <c r="P108" s="40"/>
      <c r="Q108" s="36">
        <f>Q107/Q22</f>
        <v>21.261740277885583</v>
      </c>
      <c r="R108" s="10"/>
      <c r="S108" s="10"/>
    </row>
    <row r="109" spans="1:19" ht="30">
      <c r="A109" s="51" t="s">
        <v>158</v>
      </c>
      <c r="B109" s="17" t="s">
        <v>159</v>
      </c>
      <c r="C109" s="17"/>
      <c r="D109" s="17"/>
      <c r="E109" s="17"/>
      <c r="F109" s="40"/>
      <c r="G109" s="17"/>
      <c r="H109" s="28"/>
      <c r="I109" s="40"/>
      <c r="J109" s="40"/>
      <c r="K109" s="28"/>
      <c r="L109" s="28"/>
      <c r="M109" s="28"/>
      <c r="N109" s="28"/>
      <c r="O109" s="40"/>
      <c r="P109" s="40"/>
      <c r="Q109" s="36">
        <f>Q108*Q25</f>
        <v>2739.15</v>
      </c>
      <c r="R109" s="10"/>
      <c r="S109" s="10"/>
    </row>
    <row r="110" spans="1:19" ht="30">
      <c r="A110" s="51" t="s">
        <v>160</v>
      </c>
      <c r="B110" s="17" t="s">
        <v>161</v>
      </c>
      <c r="C110" s="50"/>
      <c r="D110" s="50"/>
      <c r="E110" s="50"/>
      <c r="F110" s="40"/>
      <c r="G110" s="50"/>
      <c r="H110" s="28"/>
      <c r="I110" s="40"/>
      <c r="J110" s="40"/>
      <c r="K110" s="28"/>
      <c r="L110" s="28"/>
      <c r="M110" s="28"/>
      <c r="N110" s="28"/>
      <c r="O110" s="40"/>
      <c r="P110" s="40"/>
      <c r="Q110" s="36">
        <v>615.42</v>
      </c>
      <c r="R110" s="10"/>
      <c r="S110" s="10"/>
    </row>
    <row r="111" spans="1:19" ht="15.75">
      <c r="A111" s="51" t="s">
        <v>162</v>
      </c>
      <c r="B111" s="48" t="s">
        <v>163</v>
      </c>
      <c r="C111" s="50"/>
      <c r="D111" s="50"/>
      <c r="E111" s="50"/>
      <c r="F111" s="40"/>
      <c r="G111" s="50"/>
      <c r="H111" s="28"/>
      <c r="I111" s="40"/>
      <c r="J111" s="40"/>
      <c r="K111" s="28"/>
      <c r="L111" s="28"/>
      <c r="M111" s="28"/>
      <c r="N111" s="28"/>
      <c r="O111" s="40"/>
      <c r="P111" s="40"/>
      <c r="Q111" s="36"/>
      <c r="R111" s="10"/>
      <c r="S111" s="10"/>
    </row>
    <row r="112" spans="1:19" ht="15.75">
      <c r="A112" s="51" t="s">
        <v>164</v>
      </c>
      <c r="B112" s="49" t="s">
        <v>165</v>
      </c>
      <c r="C112" s="50"/>
      <c r="D112" s="50"/>
      <c r="E112" s="50"/>
      <c r="F112" s="40"/>
      <c r="G112" s="50"/>
      <c r="H112" s="28"/>
      <c r="I112" s="40"/>
      <c r="J112" s="40"/>
      <c r="K112" s="28"/>
      <c r="L112" s="28"/>
      <c r="M112" s="28"/>
      <c r="N112" s="28"/>
      <c r="O112" s="40"/>
      <c r="P112" s="40"/>
      <c r="Q112" s="36"/>
      <c r="R112" s="10"/>
      <c r="S112" s="10"/>
    </row>
    <row r="113" spans="1:19" ht="30">
      <c r="A113" s="51" t="s">
        <v>166</v>
      </c>
      <c r="B113" s="42" t="s">
        <v>167</v>
      </c>
      <c r="C113" s="17"/>
      <c r="D113" s="17"/>
      <c r="E113" s="17"/>
      <c r="F113" s="40"/>
      <c r="G113" s="17"/>
      <c r="H113" s="28"/>
      <c r="I113" s="40"/>
      <c r="J113" s="40"/>
      <c r="K113" s="28"/>
      <c r="L113" s="28"/>
      <c r="M113" s="28"/>
      <c r="N113" s="28"/>
      <c r="O113" s="40"/>
      <c r="P113" s="40"/>
      <c r="Q113" s="10"/>
      <c r="R113" s="10"/>
      <c r="S113" s="10"/>
    </row>
    <row r="114" spans="1:19" ht="15.75">
      <c r="A114" s="51" t="s">
        <v>168</v>
      </c>
      <c r="B114" s="17" t="s">
        <v>169</v>
      </c>
      <c r="C114" s="17"/>
      <c r="D114" s="17"/>
      <c r="E114" s="17"/>
      <c r="F114" s="40"/>
      <c r="G114" s="17"/>
      <c r="H114" s="28"/>
      <c r="I114" s="40"/>
      <c r="J114" s="40"/>
      <c r="K114" s="28"/>
      <c r="L114" s="28"/>
      <c r="M114" s="28"/>
      <c r="N114" s="28"/>
      <c r="O114" s="40"/>
      <c r="P114" s="40"/>
      <c r="Q114" s="36">
        <f>Q109+Q110</f>
        <v>3354.57</v>
      </c>
      <c r="R114" s="10"/>
      <c r="S114" s="10"/>
    </row>
    <row r="115" spans="1:24" ht="15.75">
      <c r="A115" s="51" t="s">
        <v>170</v>
      </c>
      <c r="B115" s="17" t="s">
        <v>171</v>
      </c>
      <c r="C115" s="17"/>
      <c r="D115" s="17"/>
      <c r="E115" s="17"/>
      <c r="F115" s="40"/>
      <c r="G115" s="17"/>
      <c r="H115" s="28"/>
      <c r="I115" s="40"/>
      <c r="J115" s="40"/>
      <c r="K115" s="28"/>
      <c r="L115" s="28"/>
      <c r="M115" s="28"/>
      <c r="N115" s="28"/>
      <c r="O115" s="40"/>
      <c r="P115" s="40"/>
      <c r="Q115" s="36">
        <f>Q114/Q25</f>
        <v>26.038733214313435</v>
      </c>
      <c r="R115" s="10"/>
      <c r="S115" s="10"/>
      <c r="U115" s="54"/>
      <c r="V115" s="54"/>
      <c r="W115" s="54"/>
      <c r="X115" s="54"/>
    </row>
    <row r="116" spans="1:24" s="25" customFormat="1" ht="15.75">
      <c r="A116" s="55" t="s">
        <v>172</v>
      </c>
      <c r="B116" s="22" t="s">
        <v>173</v>
      </c>
      <c r="C116" s="22"/>
      <c r="D116" s="22"/>
      <c r="E116" s="22"/>
      <c r="F116" s="48"/>
      <c r="G116" s="22"/>
      <c r="H116" s="56"/>
      <c r="I116" s="56"/>
      <c r="J116" s="56"/>
      <c r="K116" s="56"/>
      <c r="L116" s="56"/>
      <c r="M116" s="56"/>
      <c r="N116" s="56"/>
      <c r="O116" s="56"/>
      <c r="P116" s="56"/>
      <c r="Q116" s="18">
        <v>26.81</v>
      </c>
      <c r="R116" s="18">
        <f>Q116</f>
        <v>26.81</v>
      </c>
      <c r="S116" s="18">
        <f>Q116</f>
        <v>26.81</v>
      </c>
      <c r="U116" s="57"/>
      <c r="V116" s="57"/>
      <c r="W116" s="57"/>
      <c r="X116" s="58"/>
    </row>
    <row r="117" spans="1:24" ht="15.75">
      <c r="A117" s="51" t="s">
        <v>174</v>
      </c>
      <c r="B117" s="17" t="s">
        <v>175</v>
      </c>
      <c r="C117" s="17"/>
      <c r="D117" s="17"/>
      <c r="E117" s="17"/>
      <c r="F117" s="50"/>
      <c r="G117" s="17"/>
      <c r="H117" s="28"/>
      <c r="I117" s="28"/>
      <c r="J117" s="28"/>
      <c r="K117" s="28"/>
      <c r="L117" s="28"/>
      <c r="M117" s="28"/>
      <c r="N117" s="28"/>
      <c r="O117" s="28"/>
      <c r="P117" s="28"/>
      <c r="Q117" s="36">
        <f>Q116*Q25</f>
        <v>3453.9323000000004</v>
      </c>
      <c r="R117" s="36">
        <f>R116*R25</f>
        <v>1691.79143</v>
      </c>
      <c r="S117" s="36">
        <f>S116*S25</f>
        <v>1762.14087</v>
      </c>
      <c r="T117" s="26"/>
      <c r="U117" s="57"/>
      <c r="V117" s="57"/>
      <c r="W117" s="57"/>
      <c r="X117" s="58"/>
    </row>
    <row r="118" spans="1:24" ht="15.75">
      <c r="A118" s="51" t="s">
        <v>176</v>
      </c>
      <c r="B118" s="17" t="s">
        <v>177</v>
      </c>
      <c r="C118" s="52"/>
      <c r="D118" s="52"/>
      <c r="E118" s="52"/>
      <c r="F118" s="50"/>
      <c r="G118" s="52"/>
      <c r="H118" s="28"/>
      <c r="I118" s="28"/>
      <c r="J118" s="28"/>
      <c r="K118" s="28"/>
      <c r="L118" s="28"/>
      <c r="M118" s="28"/>
      <c r="N118" s="28"/>
      <c r="O118" s="28"/>
      <c r="P118" s="28"/>
      <c r="Q118" s="36">
        <f>Q117-Q114</f>
        <v>99.36230000000023</v>
      </c>
      <c r="R118" s="10"/>
      <c r="S118" s="10"/>
      <c r="U118" s="54"/>
      <c r="V118" s="54"/>
      <c r="W118" s="54"/>
      <c r="X118" s="54"/>
    </row>
    <row r="119" spans="1:24" ht="30" hidden="1">
      <c r="A119" s="51" t="s">
        <v>178</v>
      </c>
      <c r="B119" s="59" t="s">
        <v>179</v>
      </c>
      <c r="C119" s="52"/>
      <c r="D119" s="52"/>
      <c r="E119" s="52"/>
      <c r="F119" s="50"/>
      <c r="G119" s="52"/>
      <c r="H119" s="28"/>
      <c r="I119" s="28"/>
      <c r="J119" s="28"/>
      <c r="K119" s="28"/>
      <c r="L119" s="28"/>
      <c r="M119" s="28"/>
      <c r="N119" s="28"/>
      <c r="O119" s="28"/>
      <c r="P119" s="28"/>
      <c r="Q119" s="10"/>
      <c r="R119" s="10"/>
      <c r="S119" s="10"/>
      <c r="U119" s="54"/>
      <c r="V119" s="54"/>
      <c r="W119" s="54"/>
      <c r="X119" s="54"/>
    </row>
    <row r="120" spans="1:24" ht="15.75" hidden="1">
      <c r="A120" s="51" t="s">
        <v>180</v>
      </c>
      <c r="B120" s="59" t="s">
        <v>181</v>
      </c>
      <c r="C120" s="52"/>
      <c r="D120" s="52"/>
      <c r="E120" s="52"/>
      <c r="F120" s="50"/>
      <c r="G120" s="52"/>
      <c r="H120" s="28"/>
      <c r="I120" s="28"/>
      <c r="J120" s="28"/>
      <c r="K120" s="28"/>
      <c r="L120" s="28"/>
      <c r="M120" s="28"/>
      <c r="N120" s="28"/>
      <c r="O120" s="28"/>
      <c r="P120" s="28"/>
      <c r="Q120" s="10"/>
      <c r="R120" s="10"/>
      <c r="S120" s="10"/>
      <c r="U120" s="54"/>
      <c r="V120" s="54"/>
      <c r="W120" s="54"/>
      <c r="X120" s="54"/>
    </row>
    <row r="121" spans="1:19" ht="15.75" hidden="1">
      <c r="A121" s="51" t="s">
        <v>182</v>
      </c>
      <c r="B121" s="59" t="s">
        <v>183</v>
      </c>
      <c r="C121" s="52"/>
      <c r="D121" s="52"/>
      <c r="E121" s="52"/>
      <c r="F121" s="50"/>
      <c r="G121" s="52"/>
      <c r="H121" s="28"/>
      <c r="I121" s="28"/>
      <c r="J121" s="28"/>
      <c r="K121" s="28"/>
      <c r="L121" s="28"/>
      <c r="M121" s="28"/>
      <c r="N121" s="28"/>
      <c r="O121" s="28"/>
      <c r="P121" s="28"/>
      <c r="Q121" s="10"/>
      <c r="R121" s="10"/>
      <c r="S121" s="10"/>
    </row>
    <row r="122" spans="1:19" ht="15.75" hidden="1">
      <c r="A122" s="51" t="s">
        <v>184</v>
      </c>
      <c r="B122" s="59" t="s">
        <v>185</v>
      </c>
      <c r="C122" s="52"/>
      <c r="D122" s="52"/>
      <c r="E122" s="52"/>
      <c r="F122" s="50"/>
      <c r="G122" s="52"/>
      <c r="H122" s="28"/>
      <c r="I122" s="28"/>
      <c r="J122" s="28"/>
      <c r="K122" s="28"/>
      <c r="L122" s="28"/>
      <c r="M122" s="28"/>
      <c r="N122" s="28"/>
      <c r="O122" s="28"/>
      <c r="P122" s="28"/>
      <c r="Q122" s="10"/>
      <c r="R122" s="10"/>
      <c r="S122" s="10"/>
    </row>
    <row r="123" spans="1:19" ht="30" hidden="1">
      <c r="A123" s="51" t="s">
        <v>186</v>
      </c>
      <c r="B123" s="17" t="s">
        <v>187</v>
      </c>
      <c r="C123" s="52"/>
      <c r="D123" s="52"/>
      <c r="E123" s="52"/>
      <c r="F123" s="50"/>
      <c r="G123" s="52"/>
      <c r="H123" s="28"/>
      <c r="I123" s="28"/>
      <c r="J123" s="28"/>
      <c r="K123" s="28"/>
      <c r="L123" s="28"/>
      <c r="M123" s="28"/>
      <c r="N123" s="28"/>
      <c r="O123" s="28"/>
      <c r="P123" s="28"/>
      <c r="Q123" s="10"/>
      <c r="R123" s="10"/>
      <c r="S123" s="10"/>
    </row>
    <row r="124" spans="1:19" ht="15.75" hidden="1">
      <c r="A124" s="51" t="s">
        <v>188</v>
      </c>
      <c r="B124" s="60" t="s">
        <v>189</v>
      </c>
      <c r="C124" s="52"/>
      <c r="D124" s="52"/>
      <c r="E124" s="52"/>
      <c r="F124" s="50"/>
      <c r="G124" s="52"/>
      <c r="H124" s="28"/>
      <c r="I124" s="28"/>
      <c r="J124" s="28"/>
      <c r="K124" s="28"/>
      <c r="L124" s="28"/>
      <c r="M124" s="28"/>
      <c r="N124" s="28"/>
      <c r="O124" s="28"/>
      <c r="P124" s="28"/>
      <c r="Q124" s="10"/>
      <c r="R124" s="10"/>
      <c r="S124" s="10"/>
    </row>
    <row r="125" spans="1:19" ht="15.75" hidden="1">
      <c r="A125" s="51" t="s">
        <v>190</v>
      </c>
      <c r="B125" s="60" t="s">
        <v>191</v>
      </c>
      <c r="C125" s="52"/>
      <c r="D125" s="52"/>
      <c r="E125" s="52"/>
      <c r="F125" s="50"/>
      <c r="G125" s="52"/>
      <c r="H125" s="28"/>
      <c r="I125" s="28"/>
      <c r="J125" s="28"/>
      <c r="K125" s="28"/>
      <c r="L125" s="28"/>
      <c r="M125" s="28"/>
      <c r="N125" s="28"/>
      <c r="O125" s="28"/>
      <c r="P125" s="28"/>
      <c r="Q125" s="10"/>
      <c r="R125" s="10"/>
      <c r="S125" s="10"/>
    </row>
    <row r="126" spans="1:19" ht="15.75" hidden="1">
      <c r="A126" s="51" t="s">
        <v>192</v>
      </c>
      <c r="B126" s="47" t="s">
        <v>193</v>
      </c>
      <c r="C126" s="52"/>
      <c r="D126" s="52"/>
      <c r="E126" s="52"/>
      <c r="F126" s="50"/>
      <c r="G126" s="52"/>
      <c r="H126" s="28"/>
      <c r="I126" s="28"/>
      <c r="J126" s="28"/>
      <c r="K126" s="28"/>
      <c r="L126" s="28"/>
      <c r="M126" s="28"/>
      <c r="N126" s="28"/>
      <c r="O126" s="28"/>
      <c r="P126" s="28"/>
      <c r="Q126" s="10"/>
      <c r="R126" s="10"/>
      <c r="S126" s="10"/>
    </row>
    <row r="127" spans="1:19" ht="45" hidden="1">
      <c r="A127" s="51" t="s">
        <v>194</v>
      </c>
      <c r="B127" s="47" t="s">
        <v>195</v>
      </c>
      <c r="C127" s="22"/>
      <c r="D127" s="22"/>
      <c r="E127" s="22"/>
      <c r="F127" s="50"/>
      <c r="G127" s="22"/>
      <c r="H127" s="28"/>
      <c r="I127" s="28"/>
      <c r="J127" s="28"/>
      <c r="K127" s="28"/>
      <c r="L127" s="28"/>
      <c r="M127" s="28"/>
      <c r="N127" s="28"/>
      <c r="O127" s="28"/>
      <c r="P127" s="28"/>
      <c r="Q127" s="10"/>
      <c r="R127" s="10"/>
      <c r="S127" s="10"/>
    </row>
    <row r="128" spans="1:19" ht="15.75" hidden="1">
      <c r="A128" s="51" t="s">
        <v>196</v>
      </c>
      <c r="B128" s="47" t="s">
        <v>197</v>
      </c>
      <c r="C128" s="17"/>
      <c r="D128" s="17"/>
      <c r="E128" s="17"/>
      <c r="F128" s="50"/>
      <c r="G128" s="17"/>
      <c r="H128" s="28"/>
      <c r="I128" s="28"/>
      <c r="J128" s="28"/>
      <c r="K128" s="28"/>
      <c r="L128" s="28"/>
      <c r="M128" s="28"/>
      <c r="N128" s="28"/>
      <c r="O128" s="28"/>
      <c r="P128" s="28"/>
      <c r="Q128" s="10"/>
      <c r="R128" s="10"/>
      <c r="S128" s="10"/>
    </row>
    <row r="129" spans="1:19" ht="15.75" hidden="1">
      <c r="A129" s="51" t="s">
        <v>198</v>
      </c>
      <c r="B129" s="17" t="s">
        <v>199</v>
      </c>
      <c r="C129" s="17"/>
      <c r="D129" s="17"/>
      <c r="E129" s="17"/>
      <c r="F129" s="50"/>
      <c r="G129" s="17"/>
      <c r="H129" s="28"/>
      <c r="I129" s="28"/>
      <c r="J129" s="28"/>
      <c r="K129" s="28"/>
      <c r="L129" s="28"/>
      <c r="M129" s="28"/>
      <c r="N129" s="28"/>
      <c r="O129" s="28"/>
      <c r="P129" s="28"/>
      <c r="Q129" s="10"/>
      <c r="R129" s="10"/>
      <c r="S129" s="10"/>
    </row>
    <row r="130" spans="1:19" ht="15.75" hidden="1">
      <c r="A130" s="51" t="s">
        <v>200</v>
      </c>
      <c r="B130" s="47" t="s">
        <v>201</v>
      </c>
      <c r="C130" s="17"/>
      <c r="D130" s="17"/>
      <c r="E130" s="17"/>
      <c r="F130" s="50"/>
      <c r="G130" s="17"/>
      <c r="H130" s="28"/>
      <c r="I130" s="28"/>
      <c r="J130" s="28"/>
      <c r="K130" s="28"/>
      <c r="L130" s="28"/>
      <c r="M130" s="28"/>
      <c r="N130" s="28"/>
      <c r="O130" s="28"/>
      <c r="P130" s="28"/>
      <c r="Q130" s="10"/>
      <c r="R130" s="10"/>
      <c r="S130" s="10"/>
    </row>
    <row r="131" spans="1:19" ht="15.75" hidden="1">
      <c r="A131" s="51" t="s">
        <v>202</v>
      </c>
      <c r="B131" s="47" t="s">
        <v>203</v>
      </c>
      <c r="C131" s="17"/>
      <c r="D131" s="17"/>
      <c r="E131" s="17"/>
      <c r="F131" s="50"/>
      <c r="G131" s="17"/>
      <c r="H131" s="28"/>
      <c r="I131" s="28"/>
      <c r="J131" s="28"/>
      <c r="K131" s="28"/>
      <c r="L131" s="28"/>
      <c r="M131" s="28"/>
      <c r="N131" s="28"/>
      <c r="O131" s="28"/>
      <c r="P131" s="28"/>
      <c r="Q131" s="10"/>
      <c r="R131" s="10"/>
      <c r="S131" s="10"/>
    </row>
    <row r="132" spans="1:19" ht="15.75" hidden="1">
      <c r="A132" s="51" t="s">
        <v>204</v>
      </c>
      <c r="B132" s="17" t="s">
        <v>205</v>
      </c>
      <c r="C132" s="17"/>
      <c r="D132" s="17"/>
      <c r="E132" s="17"/>
      <c r="F132" s="50"/>
      <c r="G132" s="17"/>
      <c r="H132" s="28"/>
      <c r="I132" s="28"/>
      <c r="J132" s="28"/>
      <c r="K132" s="28"/>
      <c r="L132" s="28"/>
      <c r="M132" s="28"/>
      <c r="N132" s="28"/>
      <c r="O132" s="28"/>
      <c r="P132" s="28"/>
      <c r="Q132" s="10"/>
      <c r="R132" s="10"/>
      <c r="S132" s="10"/>
    </row>
    <row r="133" spans="1:19" ht="30" hidden="1">
      <c r="A133" s="51" t="s">
        <v>206</v>
      </c>
      <c r="B133" s="60" t="s">
        <v>207</v>
      </c>
      <c r="C133" s="17"/>
      <c r="D133" s="17"/>
      <c r="E133" s="17"/>
      <c r="F133" s="50"/>
      <c r="G133" s="17"/>
      <c r="H133" s="28"/>
      <c r="I133" s="28"/>
      <c r="J133" s="28"/>
      <c r="K133" s="28"/>
      <c r="L133" s="28"/>
      <c r="M133" s="28"/>
      <c r="N133" s="28"/>
      <c r="O133" s="28"/>
      <c r="P133" s="28"/>
      <c r="Q133" s="10"/>
      <c r="R133" s="28"/>
      <c r="S133" s="28"/>
    </row>
    <row r="134" spans="1:19" ht="30" hidden="1">
      <c r="A134" s="51" t="s">
        <v>208</v>
      </c>
      <c r="B134" s="60" t="s">
        <v>209</v>
      </c>
      <c r="C134" s="17"/>
      <c r="D134" s="17"/>
      <c r="E134" s="17"/>
      <c r="F134" s="50"/>
      <c r="G134" s="17"/>
      <c r="H134" s="28"/>
      <c r="I134" s="28"/>
      <c r="J134" s="28"/>
      <c r="K134" s="28"/>
      <c r="L134" s="28"/>
      <c r="M134" s="28"/>
      <c r="N134" s="28"/>
      <c r="O134" s="28"/>
      <c r="P134" s="28"/>
      <c r="Q134" s="10"/>
      <c r="R134" s="28"/>
      <c r="S134" s="28"/>
    </row>
    <row r="135" spans="1:19" ht="45" hidden="1">
      <c r="A135" s="51" t="s">
        <v>210</v>
      </c>
      <c r="B135" s="60" t="s">
        <v>211</v>
      </c>
      <c r="C135" s="17"/>
      <c r="D135" s="17"/>
      <c r="E135" s="17"/>
      <c r="F135" s="50"/>
      <c r="G135" s="17"/>
      <c r="H135" s="28"/>
      <c r="I135" s="28"/>
      <c r="J135" s="28"/>
      <c r="K135" s="28"/>
      <c r="L135" s="28"/>
      <c r="M135" s="28"/>
      <c r="N135" s="28"/>
      <c r="O135" s="28"/>
      <c r="P135" s="28"/>
      <c r="Q135" s="10"/>
      <c r="R135" s="28"/>
      <c r="S135" s="28"/>
    </row>
    <row r="136" spans="1:19" ht="45" hidden="1">
      <c r="A136" s="51" t="s">
        <v>212</v>
      </c>
      <c r="B136" s="60" t="s">
        <v>213</v>
      </c>
      <c r="C136" s="59"/>
      <c r="D136" s="59"/>
      <c r="E136" s="59"/>
      <c r="F136" s="50"/>
      <c r="G136" s="59"/>
      <c r="H136" s="28"/>
      <c r="I136" s="28"/>
      <c r="J136" s="28"/>
      <c r="K136" s="28"/>
      <c r="L136" s="28"/>
      <c r="M136" s="28"/>
      <c r="N136" s="28"/>
      <c r="O136" s="28"/>
      <c r="P136" s="28"/>
      <c r="Q136" s="10"/>
      <c r="R136" s="28"/>
      <c r="S136" s="28"/>
    </row>
    <row r="137" spans="1:19" ht="30" hidden="1">
      <c r="A137" s="51" t="s">
        <v>214</v>
      </c>
      <c r="B137" s="17" t="s">
        <v>215</v>
      </c>
      <c r="C137" s="59"/>
      <c r="D137" s="59"/>
      <c r="E137" s="59"/>
      <c r="F137" s="50"/>
      <c r="G137" s="59"/>
      <c r="H137" s="28"/>
      <c r="I137" s="28"/>
      <c r="J137" s="28"/>
      <c r="K137" s="28"/>
      <c r="L137" s="28"/>
      <c r="M137" s="28"/>
      <c r="N137" s="28"/>
      <c r="O137" s="28"/>
      <c r="P137" s="28"/>
      <c r="Q137" s="10"/>
      <c r="R137" s="28"/>
      <c r="S137" s="28"/>
    </row>
    <row r="138" spans="1:19" ht="30" hidden="1">
      <c r="A138" s="51" t="s">
        <v>216</v>
      </c>
      <c r="B138" s="17" t="s">
        <v>217</v>
      </c>
      <c r="C138" s="59"/>
      <c r="D138" s="59"/>
      <c r="E138" s="59"/>
      <c r="F138" s="50"/>
      <c r="G138" s="59"/>
      <c r="H138" s="28"/>
      <c r="I138" s="28"/>
      <c r="J138" s="28"/>
      <c r="K138" s="28"/>
      <c r="L138" s="28"/>
      <c r="M138" s="28"/>
      <c r="N138" s="28"/>
      <c r="O138" s="28"/>
      <c r="P138" s="28"/>
      <c r="Q138" s="36"/>
      <c r="R138" s="28"/>
      <c r="S138" s="28"/>
    </row>
    <row r="139" spans="1:19" ht="30" hidden="1">
      <c r="A139" s="51" t="s">
        <v>218</v>
      </c>
      <c r="B139" s="17" t="s">
        <v>219</v>
      </c>
      <c r="C139" s="59"/>
      <c r="D139" s="59"/>
      <c r="E139" s="59"/>
      <c r="F139" s="28"/>
      <c r="G139" s="59"/>
      <c r="H139" s="28"/>
      <c r="I139" s="28"/>
      <c r="J139" s="28"/>
      <c r="K139" s="28"/>
      <c r="L139" s="28"/>
      <c r="M139" s="28"/>
      <c r="N139" s="28"/>
      <c r="O139" s="28"/>
      <c r="P139" s="28"/>
      <c r="Q139" s="10"/>
      <c r="R139" s="28"/>
      <c r="S139" s="28"/>
    </row>
    <row r="140" spans="1:19" ht="15.75" hidden="1">
      <c r="A140" s="51" t="s">
        <v>220</v>
      </c>
      <c r="B140" s="17" t="s">
        <v>177</v>
      </c>
      <c r="C140" s="17"/>
      <c r="D140" s="17"/>
      <c r="E140" s="17"/>
      <c r="F140" s="28"/>
      <c r="G140" s="17"/>
      <c r="H140" s="28"/>
      <c r="I140" s="28"/>
      <c r="J140" s="28"/>
      <c r="K140" s="28"/>
      <c r="L140" s="28"/>
      <c r="M140" s="28"/>
      <c r="N140" s="28"/>
      <c r="O140" s="28"/>
      <c r="P140" s="28"/>
      <c r="Q140" s="10"/>
      <c r="R140" s="28"/>
      <c r="S140" s="28"/>
    </row>
    <row r="141" spans="1:7" s="63" customFormat="1" ht="15">
      <c r="A141" s="61"/>
      <c r="B141" s="62"/>
      <c r="C141" s="62"/>
      <c r="D141" s="62"/>
      <c r="E141" s="62"/>
      <c r="G141" s="62"/>
    </row>
    <row r="142" spans="1:19" s="54" customFormat="1" ht="15">
      <c r="A142" s="114" t="s">
        <v>223</v>
      </c>
      <c r="B142" s="114"/>
      <c r="R142" s="115" t="s">
        <v>224</v>
      </c>
      <c r="S142" s="115"/>
    </row>
  </sheetData>
  <sheetProtection/>
  <mergeCells count="25">
    <mergeCell ref="I7:J7"/>
    <mergeCell ref="Q7:Q8"/>
    <mergeCell ref="R142:S142"/>
    <mergeCell ref="A5:A8"/>
    <mergeCell ref="B5:B8"/>
    <mergeCell ref="C5:G5"/>
    <mergeCell ref="N7:N8"/>
    <mergeCell ref="O7:P7"/>
    <mergeCell ref="K7:K8"/>
    <mergeCell ref="L7:M7"/>
    <mergeCell ref="H7:H8"/>
    <mergeCell ref="E6:F6"/>
    <mergeCell ref="G6:G8"/>
    <mergeCell ref="C7:C8"/>
    <mergeCell ref="A142:B142"/>
    <mergeCell ref="R7:S7"/>
    <mergeCell ref="E7:E8"/>
    <mergeCell ref="B3:S3"/>
    <mergeCell ref="Q5:S5"/>
    <mergeCell ref="H6:J6"/>
    <mergeCell ref="K6:M6"/>
    <mergeCell ref="N6:P6"/>
    <mergeCell ref="Q6:S6"/>
    <mergeCell ref="H5:P5"/>
    <mergeCell ref="C6:D6"/>
  </mergeCells>
  <printOptions horizontalCentered="1"/>
  <pageMargins left="0" right="0" top="0" bottom="0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10.125" style="0" bestFit="1" customWidth="1"/>
    <col min="2" max="2" width="72.375" style="0" customWidth="1"/>
    <col min="3" max="3" width="16.125" style="0" customWidth="1"/>
    <col min="4" max="4" width="19.125" style="0" customWidth="1"/>
    <col min="5" max="5" width="20.625" style="0" customWidth="1"/>
    <col min="9" max="9" width="12.125" style="0" bestFit="1" customWidth="1"/>
    <col min="10" max="10" width="14.625" style="0" bestFit="1" customWidth="1"/>
  </cols>
  <sheetData>
    <row r="1" ht="15.75">
      <c r="A1" s="1" t="s">
        <v>222</v>
      </c>
    </row>
    <row r="3" spans="2:5" ht="15.75">
      <c r="B3" s="117" t="s">
        <v>277</v>
      </c>
      <c r="C3" s="117"/>
      <c r="D3" s="117"/>
      <c r="E3" s="117"/>
    </row>
    <row r="5" spans="1:5" ht="14.25" customHeight="1">
      <c r="A5" s="120" t="s">
        <v>1</v>
      </c>
      <c r="B5" s="120" t="s">
        <v>2</v>
      </c>
      <c r="C5" s="118" t="s">
        <v>221</v>
      </c>
      <c r="D5" s="118"/>
      <c r="E5" s="118"/>
    </row>
    <row r="6" spans="1:5" ht="14.25" customHeight="1">
      <c r="A6" s="121"/>
      <c r="B6" s="121"/>
      <c r="C6" s="119" t="s">
        <v>10</v>
      </c>
      <c r="D6" s="119"/>
      <c r="E6" s="119"/>
    </row>
    <row r="7" spans="1:5" ht="15" customHeight="1">
      <c r="A7" s="121"/>
      <c r="B7" s="121"/>
      <c r="C7" s="119" t="s">
        <v>11</v>
      </c>
      <c r="D7" s="119" t="s">
        <v>12</v>
      </c>
      <c r="E7" s="119"/>
    </row>
    <row r="8" spans="1:5" ht="28.5">
      <c r="A8" s="122"/>
      <c r="B8" s="122"/>
      <c r="C8" s="119"/>
      <c r="D8" s="67" t="s">
        <v>18</v>
      </c>
      <c r="E8" s="67" t="s">
        <v>19</v>
      </c>
    </row>
    <row r="9" spans="1:5" ht="15.75">
      <c r="A9" s="6" t="s">
        <v>13</v>
      </c>
      <c r="B9" s="7" t="s">
        <v>225</v>
      </c>
      <c r="C9" s="68"/>
      <c r="D9" s="68"/>
      <c r="E9" s="68"/>
    </row>
    <row r="10" spans="1:6" ht="15">
      <c r="A10" s="69" t="s">
        <v>20</v>
      </c>
      <c r="B10" s="70" t="s">
        <v>226</v>
      </c>
      <c r="C10" s="71">
        <v>69.35</v>
      </c>
      <c r="D10" s="71">
        <v>33.363</v>
      </c>
      <c r="E10" s="71">
        <v>35.987</v>
      </c>
      <c r="F10" s="13"/>
    </row>
    <row r="11" spans="1:5" ht="15">
      <c r="A11" s="72" t="s">
        <v>227</v>
      </c>
      <c r="B11" s="14" t="s">
        <v>228</v>
      </c>
      <c r="C11" s="71"/>
      <c r="D11" s="73"/>
      <c r="E11" s="73"/>
    </row>
    <row r="12" spans="1:5" ht="15">
      <c r="A12" s="74" t="s">
        <v>26</v>
      </c>
      <c r="B12" s="75" t="s">
        <v>229</v>
      </c>
      <c r="C12" s="77">
        <f>C10</f>
        <v>69.35</v>
      </c>
      <c r="D12" s="77">
        <f>D10</f>
        <v>33.363</v>
      </c>
      <c r="E12" s="77">
        <f>E10</f>
        <v>35.987</v>
      </c>
    </row>
    <row r="13" spans="1:5" ht="15">
      <c r="A13" s="74" t="s">
        <v>230</v>
      </c>
      <c r="B13" s="78" t="s">
        <v>231</v>
      </c>
      <c r="C13" s="73"/>
      <c r="D13" s="73"/>
      <c r="E13" s="73"/>
    </row>
    <row r="14" spans="1:5" ht="15">
      <c r="A14" s="74" t="s">
        <v>232</v>
      </c>
      <c r="B14" s="78" t="s">
        <v>233</v>
      </c>
      <c r="C14" s="108">
        <v>59.792</v>
      </c>
      <c r="D14" s="108">
        <v>28.585</v>
      </c>
      <c r="E14" s="108">
        <v>31.207</v>
      </c>
    </row>
    <row r="15" spans="1:5" ht="15">
      <c r="A15" s="74" t="s">
        <v>234</v>
      </c>
      <c r="B15" s="78" t="s">
        <v>235</v>
      </c>
      <c r="C15" s="108">
        <v>2.485</v>
      </c>
      <c r="D15" s="108">
        <v>1.242</v>
      </c>
      <c r="E15" s="108">
        <v>1.243</v>
      </c>
    </row>
    <row r="16" spans="1:5" ht="15">
      <c r="A16" s="74" t="s">
        <v>236</v>
      </c>
      <c r="B16" s="78" t="s">
        <v>237</v>
      </c>
      <c r="C16" s="108"/>
      <c r="D16" s="108"/>
      <c r="E16" s="108"/>
    </row>
    <row r="17" spans="1:5" ht="15">
      <c r="A17" s="74" t="s">
        <v>238</v>
      </c>
      <c r="B17" s="78" t="s">
        <v>239</v>
      </c>
      <c r="C17" s="109">
        <v>7.073</v>
      </c>
      <c r="D17" s="109">
        <v>3.536</v>
      </c>
      <c r="E17" s="109">
        <v>3.537</v>
      </c>
    </row>
    <row r="18" spans="1:5" ht="15">
      <c r="A18" s="74" t="s">
        <v>29</v>
      </c>
      <c r="B18" s="9" t="s">
        <v>240</v>
      </c>
      <c r="C18" s="108"/>
      <c r="D18" s="108"/>
      <c r="E18" s="108"/>
    </row>
    <row r="19" spans="1:5" ht="30">
      <c r="A19" s="74" t="s">
        <v>31</v>
      </c>
      <c r="B19" s="70" t="s">
        <v>241</v>
      </c>
      <c r="C19" s="68"/>
      <c r="D19" s="68"/>
      <c r="E19" s="68"/>
    </row>
    <row r="20" spans="1:5" ht="15">
      <c r="A20" s="74" t="s">
        <v>242</v>
      </c>
      <c r="B20" s="9" t="s">
        <v>243</v>
      </c>
      <c r="C20" s="68"/>
      <c r="D20" s="68"/>
      <c r="E20" s="68"/>
    </row>
    <row r="21" spans="1:5" ht="15">
      <c r="A21" s="74" t="s">
        <v>34</v>
      </c>
      <c r="B21" s="79" t="s">
        <v>244</v>
      </c>
      <c r="C21" s="71">
        <f>C10</f>
        <v>69.35</v>
      </c>
      <c r="D21" s="71">
        <f>D10</f>
        <v>33.363</v>
      </c>
      <c r="E21" s="71">
        <f>E10</f>
        <v>35.987</v>
      </c>
    </row>
    <row r="22" spans="1:5" ht="15">
      <c r="A22" s="74" t="s">
        <v>36</v>
      </c>
      <c r="B22" s="80" t="s">
        <v>245</v>
      </c>
      <c r="C22" s="68"/>
      <c r="D22" s="68"/>
      <c r="E22" s="68"/>
    </row>
    <row r="23" spans="1:5" ht="30">
      <c r="A23" s="74" t="s">
        <v>246</v>
      </c>
      <c r="B23" s="80" t="s">
        <v>247</v>
      </c>
      <c r="C23" s="68"/>
      <c r="D23" s="68"/>
      <c r="E23" s="68"/>
    </row>
    <row r="24" spans="1:5" ht="15">
      <c r="A24" s="74" t="s">
        <v>248</v>
      </c>
      <c r="B24" s="70" t="s">
        <v>249</v>
      </c>
      <c r="C24" s="68">
        <f>C26</f>
        <v>0.245</v>
      </c>
      <c r="D24" s="68">
        <f>D26</f>
        <v>0.122</v>
      </c>
      <c r="E24" s="68">
        <f>E26</f>
        <v>0.123</v>
      </c>
    </row>
    <row r="25" spans="1:5" ht="15">
      <c r="A25" s="74"/>
      <c r="B25" s="9" t="s">
        <v>250</v>
      </c>
      <c r="C25" s="68"/>
      <c r="D25" s="68"/>
      <c r="E25" s="68"/>
    </row>
    <row r="26" spans="1:5" ht="15">
      <c r="A26" s="74"/>
      <c r="B26" s="9" t="s">
        <v>251</v>
      </c>
      <c r="C26" s="68">
        <v>0.245</v>
      </c>
      <c r="D26" s="68">
        <v>0.122</v>
      </c>
      <c r="E26" s="68">
        <v>0.123</v>
      </c>
    </row>
    <row r="27" spans="1:5" ht="15">
      <c r="A27" s="74"/>
      <c r="B27" s="33" t="s">
        <v>252</v>
      </c>
      <c r="C27" s="68"/>
      <c r="D27" s="68"/>
      <c r="E27" s="68"/>
    </row>
    <row r="28" spans="1:5" ht="15">
      <c r="A28" s="74"/>
      <c r="B28" s="9" t="s">
        <v>253</v>
      </c>
      <c r="C28" s="68">
        <v>0</v>
      </c>
      <c r="D28" s="68">
        <v>0</v>
      </c>
      <c r="E28" s="68">
        <v>0</v>
      </c>
    </row>
    <row r="29" spans="1:5" ht="15.75">
      <c r="A29" s="6" t="s">
        <v>57</v>
      </c>
      <c r="B29" s="7" t="s">
        <v>58</v>
      </c>
      <c r="C29" s="68"/>
      <c r="D29" s="68"/>
      <c r="E29" s="68"/>
    </row>
    <row r="30" spans="1:5" ht="15">
      <c r="A30" s="69" t="s">
        <v>59</v>
      </c>
      <c r="B30" s="17" t="s">
        <v>60</v>
      </c>
      <c r="C30" s="73">
        <v>1.24</v>
      </c>
      <c r="D30" s="81"/>
      <c r="E30" s="34"/>
    </row>
    <row r="31" spans="1:5" ht="12.75">
      <c r="A31" s="69" t="s">
        <v>61</v>
      </c>
      <c r="B31" s="82" t="s">
        <v>62</v>
      </c>
      <c r="C31" s="73">
        <v>1.24</v>
      </c>
      <c r="D31" s="68"/>
      <c r="E31" s="34"/>
    </row>
    <row r="32" spans="1:5" ht="12.75">
      <c r="A32" s="83" t="s">
        <v>63</v>
      </c>
      <c r="B32" s="84" t="s">
        <v>64</v>
      </c>
      <c r="C32" s="68">
        <v>0.245</v>
      </c>
      <c r="D32" s="68"/>
      <c r="E32" s="34"/>
    </row>
    <row r="33" spans="1:5" ht="12.75">
      <c r="A33" s="83" t="s">
        <v>65</v>
      </c>
      <c r="B33" s="84" t="s">
        <v>66</v>
      </c>
      <c r="C33" s="68"/>
      <c r="D33" s="68"/>
      <c r="E33" s="34"/>
    </row>
    <row r="34" spans="1:5" ht="12.75">
      <c r="A34" s="83" t="s">
        <v>67</v>
      </c>
      <c r="B34" s="84" t="s">
        <v>68</v>
      </c>
      <c r="C34" s="73">
        <f>C30</f>
        <v>1.24</v>
      </c>
      <c r="D34" s="68"/>
      <c r="E34" s="34"/>
    </row>
    <row r="35" spans="1:5" ht="12.75">
      <c r="A35" s="85" t="s">
        <v>69</v>
      </c>
      <c r="B35" s="86" t="s">
        <v>70</v>
      </c>
      <c r="C35" s="73">
        <f>C34/C36</f>
        <v>5.061224489795919</v>
      </c>
      <c r="D35" s="68"/>
      <c r="E35" s="34"/>
    </row>
    <row r="36" spans="1:5" ht="12.75">
      <c r="A36" s="85" t="s">
        <v>71</v>
      </c>
      <c r="B36" s="86" t="s">
        <v>64</v>
      </c>
      <c r="C36" s="68">
        <f>C32</f>
        <v>0.245</v>
      </c>
      <c r="D36" s="68"/>
      <c r="E36" s="34"/>
    </row>
    <row r="37" spans="1:5" ht="15">
      <c r="A37" s="69" t="s">
        <v>106</v>
      </c>
      <c r="B37" s="17" t="s">
        <v>107</v>
      </c>
      <c r="C37" s="68"/>
      <c r="D37" s="68"/>
      <c r="E37" s="34"/>
    </row>
    <row r="38" spans="1:5" ht="15">
      <c r="A38" s="69" t="s">
        <v>108</v>
      </c>
      <c r="B38" s="17" t="s">
        <v>109</v>
      </c>
      <c r="C38" s="73"/>
      <c r="D38" s="68"/>
      <c r="E38" s="34"/>
    </row>
    <row r="39" spans="1:5" ht="15">
      <c r="A39" s="69" t="s">
        <v>110</v>
      </c>
      <c r="B39" s="17" t="s">
        <v>111</v>
      </c>
      <c r="C39" s="73">
        <v>12.9</v>
      </c>
      <c r="D39" s="68"/>
      <c r="E39" s="34"/>
    </row>
    <row r="40" spans="1:5" ht="15">
      <c r="A40" s="69" t="s">
        <v>112</v>
      </c>
      <c r="B40" s="17" t="s">
        <v>113</v>
      </c>
      <c r="C40" s="68"/>
      <c r="D40" s="68"/>
      <c r="E40" s="34"/>
    </row>
    <row r="41" spans="1:5" ht="12.75">
      <c r="A41" s="69" t="s">
        <v>114</v>
      </c>
      <c r="B41" s="87" t="s">
        <v>115</v>
      </c>
      <c r="C41" s="81"/>
      <c r="D41" s="81"/>
      <c r="E41" s="34"/>
    </row>
    <row r="42" spans="1:5" ht="12.75">
      <c r="A42" s="69" t="s">
        <v>116</v>
      </c>
      <c r="B42" s="87" t="s">
        <v>117</v>
      </c>
      <c r="C42" s="68"/>
      <c r="D42" s="68"/>
      <c r="E42" s="34"/>
    </row>
    <row r="43" spans="1:5" ht="12.75">
      <c r="A43" s="69" t="s">
        <v>118</v>
      </c>
      <c r="B43" s="87" t="s">
        <v>119</v>
      </c>
      <c r="C43" s="68"/>
      <c r="D43" s="68"/>
      <c r="E43" s="34"/>
    </row>
    <row r="44" spans="1:5" ht="15">
      <c r="A44" s="69" t="s">
        <v>120</v>
      </c>
      <c r="B44" s="17" t="s">
        <v>121</v>
      </c>
      <c r="C44" s="73">
        <v>41</v>
      </c>
      <c r="D44" s="68"/>
      <c r="E44" s="34"/>
    </row>
    <row r="45" spans="1:5" ht="15">
      <c r="A45" s="69" t="s">
        <v>122</v>
      </c>
      <c r="B45" s="17" t="s">
        <v>123</v>
      </c>
      <c r="C45" s="68"/>
      <c r="D45" s="68"/>
      <c r="E45" s="34"/>
    </row>
    <row r="46" spans="1:5" ht="12.75">
      <c r="A46" s="88" t="s">
        <v>124</v>
      </c>
      <c r="B46" s="89" t="s">
        <v>125</v>
      </c>
      <c r="C46" s="68"/>
      <c r="D46" s="68"/>
      <c r="E46" s="34"/>
    </row>
    <row r="47" spans="1:5" ht="12.75">
      <c r="A47" s="69"/>
      <c r="B47" s="90" t="s">
        <v>126</v>
      </c>
      <c r="C47" s="68"/>
      <c r="D47" s="68"/>
      <c r="E47" s="34"/>
    </row>
    <row r="48" spans="1:5" ht="22.5">
      <c r="A48" s="69"/>
      <c r="B48" s="90" t="s">
        <v>127</v>
      </c>
      <c r="C48" s="81"/>
      <c r="D48" s="81"/>
      <c r="E48" s="34"/>
    </row>
    <row r="49" spans="1:5" ht="12.75">
      <c r="A49" s="68"/>
      <c r="B49" s="91" t="s">
        <v>128</v>
      </c>
      <c r="C49" s="68"/>
      <c r="D49" s="68"/>
      <c r="E49" s="34"/>
    </row>
    <row r="50" spans="1:5" ht="12.75">
      <c r="A50" s="68"/>
      <c r="B50" s="91" t="s">
        <v>129</v>
      </c>
      <c r="C50" s="68"/>
      <c r="D50" s="68"/>
      <c r="E50" s="34"/>
    </row>
    <row r="51" spans="1:5" ht="15">
      <c r="A51" s="69" t="s">
        <v>133</v>
      </c>
      <c r="B51" s="17" t="s">
        <v>134</v>
      </c>
      <c r="C51" s="73">
        <v>180</v>
      </c>
      <c r="D51" s="68"/>
      <c r="E51" s="34"/>
    </row>
    <row r="52" spans="1:5" ht="12.75">
      <c r="A52" s="92" t="s">
        <v>135</v>
      </c>
      <c r="B52" s="89" t="s">
        <v>136</v>
      </c>
      <c r="C52" s="73">
        <v>180</v>
      </c>
      <c r="D52" s="68"/>
      <c r="E52" s="34"/>
    </row>
    <row r="53" spans="1:5" ht="12.75">
      <c r="A53" s="92"/>
      <c r="B53" s="84" t="s">
        <v>137</v>
      </c>
      <c r="C53" s="68"/>
      <c r="D53" s="68"/>
      <c r="E53" s="34"/>
    </row>
    <row r="54" spans="1:5" ht="22.5">
      <c r="A54" s="92"/>
      <c r="B54" s="84" t="s">
        <v>138</v>
      </c>
      <c r="C54" s="68"/>
      <c r="D54" s="68"/>
      <c r="E54" s="34"/>
    </row>
    <row r="55" spans="1:5" ht="12.75">
      <c r="A55" s="92"/>
      <c r="B55" s="91" t="s">
        <v>128</v>
      </c>
      <c r="C55" s="81"/>
      <c r="D55" s="81"/>
      <c r="E55" s="34"/>
    </row>
    <row r="56" spans="1:5" ht="12.75">
      <c r="A56" s="92"/>
      <c r="B56" s="91" t="s">
        <v>129</v>
      </c>
      <c r="C56" s="68"/>
      <c r="D56" s="68"/>
      <c r="E56" s="34"/>
    </row>
    <row r="57" spans="1:5" ht="12.75">
      <c r="A57" s="92"/>
      <c r="B57" s="91" t="s">
        <v>130</v>
      </c>
      <c r="C57" s="68"/>
      <c r="D57" s="68"/>
      <c r="E57" s="34"/>
    </row>
    <row r="58" spans="1:5" ht="15">
      <c r="A58" s="69" t="s">
        <v>254</v>
      </c>
      <c r="B58" s="17" t="s">
        <v>139</v>
      </c>
      <c r="C58" s="68">
        <v>54.36</v>
      </c>
      <c r="D58" s="68"/>
      <c r="E58" s="34"/>
    </row>
    <row r="59" spans="1:5" ht="30">
      <c r="A59" s="74" t="s">
        <v>255</v>
      </c>
      <c r="B59" s="17" t="s">
        <v>275</v>
      </c>
      <c r="C59" s="68"/>
      <c r="D59" s="68"/>
      <c r="E59" s="34"/>
    </row>
    <row r="60" spans="1:5" ht="12.75">
      <c r="A60" s="74" t="s">
        <v>256</v>
      </c>
      <c r="B60" s="91" t="str">
        <f>IF(TEMPLATE_SPHERE_CODE="VOTV","","тариф (руб/куб.м.)")</f>
        <v>тариф (руб/куб.м.)</v>
      </c>
      <c r="C60" s="68"/>
      <c r="D60" s="68"/>
      <c r="E60" s="34"/>
    </row>
    <row r="61" spans="1:5" ht="12.75">
      <c r="A61" s="74" t="s">
        <v>256</v>
      </c>
      <c r="B61" s="91" t="str">
        <f>IF(TEMPLATE_SPHERE_CODE="VOTV","","объём (тыс. куб.м)")</f>
        <v>объём (тыс. куб.м)</v>
      </c>
      <c r="C61" s="68"/>
      <c r="D61" s="68"/>
      <c r="E61" s="34"/>
    </row>
    <row r="62" spans="1:5" ht="30">
      <c r="A62" s="74" t="s">
        <v>142</v>
      </c>
      <c r="B62" s="17" t="s">
        <v>276</v>
      </c>
      <c r="C62" s="81"/>
      <c r="D62" s="81"/>
      <c r="E62" s="34"/>
    </row>
    <row r="63" spans="1:5" ht="12.75">
      <c r="A63" s="74" t="s">
        <v>143</v>
      </c>
      <c r="B63" s="91" t="str">
        <f>IF(TEMPLATE_SPHERE_CODE="VOTV","","тариф (руб/куб.м.)")</f>
        <v>тариф (руб/куб.м.)</v>
      </c>
      <c r="C63" s="68"/>
      <c r="D63" s="68"/>
      <c r="E63" s="34"/>
    </row>
    <row r="64" spans="1:5" ht="12.75">
      <c r="A64" s="74" t="s">
        <v>144</v>
      </c>
      <c r="B64" s="91" t="str">
        <f>IF(TEMPLATE_SPHERE_CODE="VOTV","","объём (тыс. куб.м)")</f>
        <v>объём (тыс. куб.м)</v>
      </c>
      <c r="C64" s="68"/>
      <c r="D64" s="68"/>
      <c r="E64" s="34"/>
    </row>
    <row r="65" spans="1:5" ht="30">
      <c r="A65" s="74" t="s">
        <v>145</v>
      </c>
      <c r="B65" s="17" t="s">
        <v>257</v>
      </c>
      <c r="C65" s="68"/>
      <c r="D65" s="68"/>
      <c r="E65" s="34"/>
    </row>
    <row r="66" spans="1:5" ht="12.75">
      <c r="A66" s="74" t="s">
        <v>146</v>
      </c>
      <c r="B66" s="91" t="str">
        <f>IF(TEMPLATE_SPHERE_CODE="VOTV","","тариф (руб/куб.м.)")</f>
        <v>тариф (руб/куб.м.)</v>
      </c>
      <c r="C66" s="68"/>
      <c r="D66" s="68"/>
      <c r="E66" s="34"/>
    </row>
    <row r="67" spans="1:5" ht="12.75">
      <c r="A67" s="74" t="s">
        <v>147</v>
      </c>
      <c r="B67" s="91" t="str">
        <f>IF(TEMPLATE_SPHERE_CODE="VOTV","","объём (тыс. куб.м)")</f>
        <v>объём (тыс. куб.м)</v>
      </c>
      <c r="C67" s="68"/>
      <c r="D67" s="68"/>
      <c r="E67" s="34"/>
    </row>
    <row r="68" spans="1:5" ht="15">
      <c r="A68" s="74" t="s">
        <v>148</v>
      </c>
      <c r="B68" s="17" t="s">
        <v>258</v>
      </c>
      <c r="C68" s="73"/>
      <c r="D68" s="68"/>
      <c r="E68" s="34"/>
    </row>
    <row r="69" spans="1:5" ht="12.75">
      <c r="A69" s="74" t="s">
        <v>259</v>
      </c>
      <c r="B69" s="89" t="s">
        <v>150</v>
      </c>
      <c r="C69" s="73"/>
      <c r="D69" s="81"/>
      <c r="E69" s="34"/>
    </row>
    <row r="70" spans="1:5" ht="12.75">
      <c r="A70" s="74"/>
      <c r="B70" s="90" t="s">
        <v>151</v>
      </c>
      <c r="C70" s="93"/>
      <c r="D70" s="68"/>
      <c r="E70" s="34"/>
    </row>
    <row r="71" spans="1:5" ht="22.5">
      <c r="A71" s="74"/>
      <c r="B71" s="90" t="s">
        <v>152</v>
      </c>
      <c r="C71" s="68"/>
      <c r="D71" s="68"/>
      <c r="E71" s="34"/>
    </row>
    <row r="72" spans="1:5" ht="15">
      <c r="A72" s="74" t="s">
        <v>260</v>
      </c>
      <c r="B72" s="17" t="s">
        <v>153</v>
      </c>
      <c r="C72" s="73">
        <f>46.73+48.72</f>
        <v>95.44999999999999</v>
      </c>
      <c r="D72" s="68"/>
      <c r="E72" s="34"/>
    </row>
    <row r="73" spans="1:5" ht="15.75">
      <c r="A73" s="74" t="s">
        <v>154</v>
      </c>
      <c r="B73" s="22" t="s">
        <v>261</v>
      </c>
      <c r="C73" s="73">
        <f>C30+C39+C44+C51+C58+C72</f>
        <v>384.95</v>
      </c>
      <c r="D73" s="68"/>
      <c r="E73" s="68"/>
    </row>
    <row r="74" spans="1:5" ht="15">
      <c r="A74" s="74" t="s">
        <v>156</v>
      </c>
      <c r="B74" s="17" t="s">
        <v>262</v>
      </c>
      <c r="C74" s="73">
        <f>C73/C10</f>
        <v>5.550829127613555</v>
      </c>
      <c r="D74" s="68"/>
      <c r="E74" s="68"/>
    </row>
    <row r="75" spans="1:5" ht="30">
      <c r="A75" s="74" t="s">
        <v>158</v>
      </c>
      <c r="B75" s="17" t="s">
        <v>263</v>
      </c>
      <c r="C75" s="73">
        <f>C74*C12</f>
        <v>384.95</v>
      </c>
      <c r="D75" s="68"/>
      <c r="E75" s="68"/>
    </row>
    <row r="76" spans="1:5" ht="30">
      <c r="A76" s="74" t="s">
        <v>160</v>
      </c>
      <c r="B76" s="17" t="s">
        <v>264</v>
      </c>
      <c r="C76" s="73">
        <f>C74*C12</f>
        <v>384.95</v>
      </c>
      <c r="D76" s="81"/>
      <c r="E76" s="68"/>
    </row>
    <row r="77" spans="1:5" ht="12.75">
      <c r="A77" s="74" t="s">
        <v>162</v>
      </c>
      <c r="B77" s="89" t="s">
        <v>163</v>
      </c>
      <c r="C77" s="71">
        <v>126.63</v>
      </c>
      <c r="D77" s="68"/>
      <c r="E77" s="68"/>
    </row>
    <row r="78" spans="1:5" ht="12.75">
      <c r="A78" s="74" t="s">
        <v>164</v>
      </c>
      <c r="B78" s="90" t="s">
        <v>165</v>
      </c>
      <c r="C78" s="68"/>
      <c r="D78" s="68"/>
      <c r="E78" s="68"/>
    </row>
    <row r="79" spans="1:5" ht="12.75">
      <c r="A79" s="74" t="s">
        <v>166</v>
      </c>
      <c r="B79" s="84" t="s">
        <v>167</v>
      </c>
      <c r="C79" s="68"/>
      <c r="D79" s="68"/>
      <c r="E79" s="68"/>
    </row>
    <row r="80" spans="1:5" ht="15">
      <c r="A80" s="74" t="s">
        <v>168</v>
      </c>
      <c r="B80" s="17" t="s">
        <v>265</v>
      </c>
      <c r="C80" s="73">
        <f>C76+C77</f>
        <v>511.58</v>
      </c>
      <c r="D80" s="68"/>
      <c r="E80" s="68"/>
    </row>
    <row r="81" spans="1:5" ht="15">
      <c r="A81" s="74" t="s">
        <v>170</v>
      </c>
      <c r="B81" s="17" t="s">
        <v>266</v>
      </c>
      <c r="C81" s="73">
        <f>C80/C12</f>
        <v>7.3767844268204765</v>
      </c>
      <c r="D81" s="68"/>
      <c r="E81" s="68"/>
    </row>
    <row r="82" spans="1:5" s="25" customFormat="1" ht="15.75">
      <c r="A82" s="94" t="s">
        <v>172</v>
      </c>
      <c r="B82" s="22" t="s">
        <v>173</v>
      </c>
      <c r="C82" s="95">
        <f>C83/C12</f>
        <v>7.8718096611391495</v>
      </c>
      <c r="D82" s="76">
        <v>7.87</v>
      </c>
      <c r="E82" s="95">
        <v>7.87</v>
      </c>
    </row>
    <row r="83" spans="1:10" ht="15">
      <c r="A83" s="74" t="s">
        <v>174</v>
      </c>
      <c r="B83" s="17" t="s">
        <v>175</v>
      </c>
      <c r="C83" s="73">
        <v>545.91</v>
      </c>
      <c r="D83" s="73">
        <f>D82*D12</f>
        <v>262.56681</v>
      </c>
      <c r="E83" s="73">
        <f>C83-D83</f>
        <v>283.34319</v>
      </c>
      <c r="F83" s="26"/>
      <c r="G83" s="54"/>
      <c r="H83" s="54"/>
      <c r="I83" s="54"/>
      <c r="J83" s="96"/>
    </row>
    <row r="84" spans="1:10" ht="15">
      <c r="A84" s="74" t="s">
        <v>176</v>
      </c>
      <c r="B84" s="17" t="s">
        <v>177</v>
      </c>
      <c r="C84" s="73">
        <f>C83-C80</f>
        <v>34.329999999999984</v>
      </c>
      <c r="D84" s="68"/>
      <c r="E84" s="68"/>
      <c r="G84" s="54"/>
      <c r="H84" s="54"/>
      <c r="I84" s="96"/>
      <c r="J84" s="96"/>
    </row>
    <row r="85" spans="1:5" ht="12.75" hidden="1">
      <c r="A85" s="74" t="s">
        <v>178</v>
      </c>
      <c r="B85" s="97" t="s">
        <v>179</v>
      </c>
      <c r="C85" s="68"/>
      <c r="D85" s="68"/>
      <c r="E85" s="68"/>
    </row>
    <row r="86" spans="1:5" ht="12.75" hidden="1">
      <c r="A86" s="74" t="s">
        <v>180</v>
      </c>
      <c r="B86" s="97" t="s">
        <v>181</v>
      </c>
      <c r="C86" s="68"/>
      <c r="D86" s="68"/>
      <c r="E86" s="68"/>
    </row>
    <row r="87" spans="1:5" ht="12.75" hidden="1">
      <c r="A87" s="74" t="s">
        <v>182</v>
      </c>
      <c r="B87" s="97" t="s">
        <v>183</v>
      </c>
      <c r="C87" s="68"/>
      <c r="D87" s="68"/>
      <c r="E87" s="68"/>
    </row>
    <row r="88" spans="1:5" ht="12.75" hidden="1">
      <c r="A88" s="74" t="s">
        <v>184</v>
      </c>
      <c r="B88" s="97" t="s">
        <v>185</v>
      </c>
      <c r="C88" s="68"/>
      <c r="D88" s="68"/>
      <c r="E88" s="68"/>
    </row>
    <row r="89" spans="1:5" ht="30" hidden="1">
      <c r="A89" s="74" t="s">
        <v>186</v>
      </c>
      <c r="B89" s="17" t="s">
        <v>187</v>
      </c>
      <c r="C89" s="68"/>
      <c r="D89" s="68"/>
      <c r="E89" s="68"/>
    </row>
    <row r="90" spans="1:5" ht="12.75" hidden="1">
      <c r="A90" s="74" t="s">
        <v>188</v>
      </c>
      <c r="B90" s="98" t="s">
        <v>189</v>
      </c>
      <c r="C90" s="81"/>
      <c r="D90" s="81"/>
      <c r="E90" s="68"/>
    </row>
    <row r="91" spans="1:5" ht="12.75" hidden="1">
      <c r="A91" s="74" t="s">
        <v>190</v>
      </c>
      <c r="B91" s="98" t="s">
        <v>191</v>
      </c>
      <c r="C91" s="68"/>
      <c r="D91" s="68"/>
      <c r="E91" s="68"/>
    </row>
    <row r="92" spans="1:5" ht="12.75" hidden="1">
      <c r="A92" s="74" t="s">
        <v>192</v>
      </c>
      <c r="B92" s="87" t="s">
        <v>193</v>
      </c>
      <c r="C92" s="68"/>
      <c r="D92" s="68"/>
      <c r="E92" s="68"/>
    </row>
    <row r="93" spans="1:5" ht="22.5" hidden="1">
      <c r="A93" s="74" t="s">
        <v>194</v>
      </c>
      <c r="B93" s="87" t="s">
        <v>195</v>
      </c>
      <c r="C93" s="68"/>
      <c r="D93" s="68"/>
      <c r="E93" s="68"/>
    </row>
    <row r="94" spans="1:5" ht="12.75" hidden="1">
      <c r="A94" s="74" t="s">
        <v>196</v>
      </c>
      <c r="B94" s="87" t="s">
        <v>197</v>
      </c>
      <c r="C94" s="68"/>
      <c r="D94" s="68"/>
      <c r="E94" s="68"/>
    </row>
    <row r="95" spans="1:5" ht="15" hidden="1">
      <c r="A95" s="74" t="s">
        <v>198</v>
      </c>
      <c r="B95" s="17" t="s">
        <v>199</v>
      </c>
      <c r="C95" s="68"/>
      <c r="D95" s="68"/>
      <c r="E95" s="68"/>
    </row>
    <row r="96" spans="1:5" ht="12.75" hidden="1">
      <c r="A96" s="74" t="s">
        <v>200</v>
      </c>
      <c r="B96" s="87" t="s">
        <v>201</v>
      </c>
      <c r="C96" s="68"/>
      <c r="D96" s="68"/>
      <c r="E96" s="68"/>
    </row>
    <row r="97" spans="1:5" ht="12.75" hidden="1">
      <c r="A97" s="74" t="s">
        <v>202</v>
      </c>
      <c r="B97" s="87" t="s">
        <v>203</v>
      </c>
      <c r="C97" s="81"/>
      <c r="D97" s="81"/>
      <c r="E97" s="68"/>
    </row>
    <row r="98" spans="1:5" ht="15" hidden="1">
      <c r="A98" s="51" t="s">
        <v>204</v>
      </c>
      <c r="B98" s="17" t="s">
        <v>205</v>
      </c>
      <c r="C98" s="68"/>
      <c r="D98" s="68"/>
      <c r="E98" s="68"/>
    </row>
    <row r="99" spans="1:5" ht="12.75" hidden="1">
      <c r="A99" s="74" t="s">
        <v>206</v>
      </c>
      <c r="B99" s="98" t="s">
        <v>207</v>
      </c>
      <c r="C99" s="68"/>
      <c r="D99" s="68"/>
      <c r="E99" s="68"/>
    </row>
    <row r="100" spans="1:5" ht="12.75" hidden="1">
      <c r="A100" s="74" t="s">
        <v>208</v>
      </c>
      <c r="B100" s="98" t="s">
        <v>209</v>
      </c>
      <c r="C100" s="68"/>
      <c r="D100" s="68"/>
      <c r="E100" s="68"/>
    </row>
    <row r="101" spans="1:5" ht="22.5" hidden="1">
      <c r="A101" s="74" t="s">
        <v>210</v>
      </c>
      <c r="B101" s="98" t="s">
        <v>211</v>
      </c>
      <c r="C101" s="68"/>
      <c r="D101" s="68"/>
      <c r="E101" s="68"/>
    </row>
    <row r="102" spans="1:5" ht="22.5" hidden="1">
      <c r="A102" s="74" t="s">
        <v>212</v>
      </c>
      <c r="B102" s="98" t="s">
        <v>213</v>
      </c>
      <c r="C102" s="68"/>
      <c r="D102" s="68"/>
      <c r="E102" s="68"/>
    </row>
    <row r="103" spans="1:5" ht="30" hidden="1">
      <c r="A103" s="51" t="s">
        <v>214</v>
      </c>
      <c r="B103" s="17" t="s">
        <v>215</v>
      </c>
      <c r="C103" s="68"/>
      <c r="D103" s="68"/>
      <c r="E103" s="68"/>
    </row>
    <row r="104" spans="1:5" ht="30" hidden="1">
      <c r="A104" s="51" t="s">
        <v>216</v>
      </c>
      <c r="B104" s="17" t="s">
        <v>217</v>
      </c>
      <c r="C104" s="68"/>
      <c r="D104" s="68"/>
      <c r="E104" s="68"/>
    </row>
    <row r="105" spans="1:5" ht="15" hidden="1">
      <c r="A105" s="51" t="s">
        <v>218</v>
      </c>
      <c r="B105" s="17" t="s">
        <v>219</v>
      </c>
      <c r="C105" s="68"/>
      <c r="D105" s="68"/>
      <c r="E105" s="68"/>
    </row>
    <row r="106" spans="1:5" ht="15" hidden="1">
      <c r="A106" s="51" t="s">
        <v>220</v>
      </c>
      <c r="B106" s="17" t="s">
        <v>177</v>
      </c>
      <c r="C106" s="68"/>
      <c r="D106" s="68"/>
      <c r="E106" s="68"/>
    </row>
    <row r="107" spans="1:2" ht="12.75" hidden="1">
      <c r="A107" s="99"/>
      <c r="B107" s="99"/>
    </row>
    <row r="108" spans="1:2" ht="15.75" hidden="1">
      <c r="A108" s="100" t="s">
        <v>267</v>
      </c>
      <c r="B108" s="99"/>
    </row>
    <row r="109" spans="1:2" ht="12.75" hidden="1">
      <c r="A109" s="99"/>
      <c r="B109" s="99"/>
    </row>
    <row r="110" spans="1:2" ht="12.75" hidden="1">
      <c r="A110" s="101" t="s">
        <v>268</v>
      </c>
      <c r="B110" s="101"/>
    </row>
    <row r="111" ht="12.75" hidden="1">
      <c r="B111" s="101"/>
    </row>
    <row r="112" ht="12.75" hidden="1">
      <c r="B112" s="102" t="s">
        <v>269</v>
      </c>
    </row>
    <row r="113" ht="12.75" customHeight="1" hidden="1">
      <c r="B113" s="103" t="s">
        <v>270</v>
      </c>
    </row>
    <row r="114" ht="12.75" hidden="1">
      <c r="B114" s="104"/>
    </row>
    <row r="115" ht="12.75" hidden="1">
      <c r="B115" s="102" t="s">
        <v>271</v>
      </c>
    </row>
    <row r="116" ht="12.75" customHeight="1" hidden="1">
      <c r="B116" s="103" t="s">
        <v>272</v>
      </c>
    </row>
    <row r="117" ht="12.75" hidden="1">
      <c r="B117" s="104"/>
    </row>
    <row r="118" ht="12.75" hidden="1">
      <c r="B118" s="105" t="s">
        <v>273</v>
      </c>
    </row>
    <row r="119" ht="12.75" hidden="1">
      <c r="B119" s="106" t="s">
        <v>274</v>
      </c>
    </row>
    <row r="121" spans="1:5" s="54" customFormat="1" ht="15">
      <c r="A121" s="114" t="s">
        <v>223</v>
      </c>
      <c r="B121" s="114"/>
      <c r="C121" s="123" t="s">
        <v>224</v>
      </c>
      <c r="D121" s="123"/>
      <c r="E121" s="123"/>
    </row>
  </sheetData>
  <sheetProtection/>
  <mergeCells count="9">
    <mergeCell ref="A121:B121"/>
    <mergeCell ref="C121:E121"/>
    <mergeCell ref="C6:E6"/>
    <mergeCell ref="C7:C8"/>
    <mergeCell ref="B3:E3"/>
    <mergeCell ref="C5:E5"/>
    <mergeCell ref="D7:E7"/>
    <mergeCell ref="A5:A8"/>
    <mergeCell ref="B5:B8"/>
  </mergeCells>
  <printOptions horizontalCentered="1"/>
  <pageMargins left="0.5511811023622047" right="0.15748031496062992" top="0.11811023622047245" bottom="0.03937007874015748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2013-12-02T05:54:57Z</cp:lastPrinted>
  <dcterms:created xsi:type="dcterms:W3CDTF">2013-11-30T09:49:46Z</dcterms:created>
  <dcterms:modified xsi:type="dcterms:W3CDTF">2013-12-09T10:59:40Z</dcterms:modified>
  <cp:category/>
  <cp:version/>
  <cp:contentType/>
  <cp:contentStatus/>
</cp:coreProperties>
</file>